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 codeName="{28389E77-7640-9E18-AD5C-E98E2F4A8B83}"/>
  <workbookPr codeName="ThisWorkbook"/>
  <mc:AlternateContent xmlns:mc="http://schemas.openxmlformats.org/markup-compatibility/2006">
    <mc:Choice Requires="x15">
      <x15ac:absPath xmlns:x15ac="http://schemas.microsoft.com/office/spreadsheetml/2010/11/ac" url="C:\DataS\OpenSquared\Tradon\Source\Tradon production\notes\accounting\excel_api\"/>
    </mc:Choice>
  </mc:AlternateContent>
  <xr:revisionPtr revIDLastSave="0" documentId="13_ncr:1_{3502298E-9B44-4EF5-B2C0-7884F2369A14}" xr6:coauthVersionLast="47" xr6:coauthVersionMax="47" xr10:uidLastSave="{00000000-0000-0000-0000-000000000000}"/>
  <bookViews>
    <workbookView xWindow="-110" yWindow="-110" windowWidth="25820" windowHeight="15500" activeTab="2" xr2:uid="{00000000-000D-0000-FFFF-FFFF00000000}"/>
  </bookViews>
  <sheets>
    <sheet name="Setup" sheetId="1" r:id="rId1"/>
    <sheet name="BS" sheetId="2" r:id="rId2"/>
    <sheet name="P&amp;L" sheetId="3" r:id="rId3"/>
  </sheets>
  <functionGroups builtInGroupCount="19"/>
  <definedNames>
    <definedName name="_xlnm._FilterDatabase" localSheetId="1" hidden="1">BS!$A$7:$N$234</definedName>
    <definedName name="_xlnm._FilterDatabase" localSheetId="2" hidden="1">'P&amp;L'!$A$7:$N$203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" i="3" l="1"/>
  <c r="G5" i="3" s="1"/>
  <c r="H5" i="3" s="1"/>
  <c r="F5" i="2"/>
  <c r="G5" i="2" s="1"/>
  <c r="H5" i="2" s="1"/>
  <c r="H28" i="3"/>
  <c r="H44" i="3"/>
  <c r="H60" i="3"/>
  <c r="H76" i="3"/>
  <c r="H92" i="3"/>
  <c r="H108" i="3"/>
  <c r="H124" i="3"/>
  <c r="H140" i="3"/>
  <c r="H156" i="3"/>
  <c r="H172" i="3"/>
  <c r="H188" i="3"/>
  <c r="H93" i="3"/>
  <c r="H157" i="3"/>
  <c r="H46" i="3"/>
  <c r="H62" i="3"/>
  <c r="H78" i="3"/>
  <c r="H94" i="3"/>
  <c r="H110" i="3"/>
  <c r="H142" i="3"/>
  <c r="H174" i="3"/>
  <c r="H47" i="3"/>
  <c r="H191" i="3"/>
  <c r="H48" i="3"/>
  <c r="H80" i="3"/>
  <c r="H112" i="3"/>
  <c r="H144" i="3"/>
  <c r="H176" i="3"/>
  <c r="H33" i="3"/>
  <c r="H65" i="3"/>
  <c r="H97" i="3"/>
  <c r="H129" i="3"/>
  <c r="H161" i="3"/>
  <c r="H193" i="3"/>
  <c r="H50" i="3"/>
  <c r="H66" i="3"/>
  <c r="H98" i="3"/>
  <c r="H130" i="3"/>
  <c r="H162" i="3"/>
  <c r="H194" i="3"/>
  <c r="H51" i="3"/>
  <c r="H67" i="3"/>
  <c r="H99" i="3"/>
  <c r="H131" i="3"/>
  <c r="H163" i="3"/>
  <c r="H195" i="3"/>
  <c r="H52" i="3"/>
  <c r="H68" i="3"/>
  <c r="H100" i="3"/>
  <c r="H132" i="3"/>
  <c r="H164" i="3"/>
  <c r="H196" i="3"/>
  <c r="H53" i="3"/>
  <c r="H69" i="3"/>
  <c r="H101" i="3"/>
  <c r="H133" i="3"/>
  <c r="H165" i="3"/>
  <c r="H197" i="3"/>
  <c r="H54" i="3"/>
  <c r="H70" i="3"/>
  <c r="H102" i="3"/>
  <c r="H134" i="3"/>
  <c r="H166" i="3"/>
  <c r="H198" i="3"/>
  <c r="H55" i="3"/>
  <c r="H71" i="3"/>
  <c r="H103" i="3"/>
  <c r="H135" i="3"/>
  <c r="H167" i="3"/>
  <c r="H199" i="3"/>
  <c r="H56" i="3"/>
  <c r="H72" i="3"/>
  <c r="H104" i="3"/>
  <c r="H136" i="3"/>
  <c r="H168" i="3"/>
  <c r="H200" i="3"/>
  <c r="H57" i="3"/>
  <c r="H89" i="3"/>
  <c r="H121" i="3"/>
  <c r="H153" i="3"/>
  <c r="H185" i="3"/>
  <c r="H42" i="3"/>
  <c r="H74" i="3"/>
  <c r="H122" i="3"/>
  <c r="H154" i="3"/>
  <c r="H186" i="3"/>
  <c r="H43" i="3"/>
  <c r="H75" i="3"/>
  <c r="H107" i="3"/>
  <c r="H139" i="3"/>
  <c r="H171" i="3"/>
  <c r="H203" i="3"/>
  <c r="H29" i="3"/>
  <c r="H45" i="3"/>
  <c r="H61" i="3"/>
  <c r="H77" i="3"/>
  <c r="H109" i="3"/>
  <c r="H125" i="3"/>
  <c r="H141" i="3"/>
  <c r="H173" i="3"/>
  <c r="H189" i="3"/>
  <c r="H30" i="3"/>
  <c r="H126" i="3"/>
  <c r="H158" i="3"/>
  <c r="H190" i="3"/>
  <c r="H31" i="3"/>
  <c r="H63" i="3"/>
  <c r="H79" i="3"/>
  <c r="H95" i="3"/>
  <c r="H111" i="3"/>
  <c r="H127" i="3"/>
  <c r="H143" i="3"/>
  <c r="H159" i="3"/>
  <c r="H175" i="3"/>
  <c r="H32" i="3"/>
  <c r="H64" i="3"/>
  <c r="H96" i="3"/>
  <c r="H128" i="3"/>
  <c r="H160" i="3"/>
  <c r="H192" i="3"/>
  <c r="H49" i="3"/>
  <c r="H81" i="3"/>
  <c r="H113" i="3"/>
  <c r="H145" i="3"/>
  <c r="H177" i="3"/>
  <c r="H34" i="3"/>
  <c r="H82" i="3"/>
  <c r="H114" i="3"/>
  <c r="H146" i="3"/>
  <c r="H178" i="3"/>
  <c r="H35" i="3"/>
  <c r="H83" i="3"/>
  <c r="H115" i="3"/>
  <c r="H147" i="3"/>
  <c r="H179" i="3"/>
  <c r="H36" i="3"/>
  <c r="H84" i="3"/>
  <c r="H116" i="3"/>
  <c r="H148" i="3"/>
  <c r="H180" i="3"/>
  <c r="H37" i="3"/>
  <c r="H85" i="3"/>
  <c r="H117" i="3"/>
  <c r="H149" i="3"/>
  <c r="H181" i="3"/>
  <c r="H38" i="3"/>
  <c r="H86" i="3"/>
  <c r="H118" i="3"/>
  <c r="H150" i="3"/>
  <c r="H182" i="3"/>
  <c r="H39" i="3"/>
  <c r="H87" i="3"/>
  <c r="H119" i="3"/>
  <c r="H151" i="3"/>
  <c r="H183" i="3"/>
  <c r="H40" i="3"/>
  <c r="H88" i="3"/>
  <c r="H120" i="3"/>
  <c r="H152" i="3"/>
  <c r="H184" i="3"/>
  <c r="H41" i="3"/>
  <c r="H73" i="3"/>
  <c r="H105" i="3"/>
  <c r="H137" i="3"/>
  <c r="H169" i="3"/>
  <c r="H201" i="3"/>
  <c r="H58" i="3"/>
  <c r="H90" i="3"/>
  <c r="H106" i="3"/>
  <c r="H138" i="3"/>
  <c r="H170" i="3"/>
  <c r="H202" i="3"/>
  <c r="H59" i="3"/>
  <c r="H91" i="3"/>
  <c r="H123" i="3"/>
  <c r="H155" i="3"/>
  <c r="H187" i="3"/>
  <c r="H11" i="3"/>
  <c r="H27" i="3"/>
  <c r="H12" i="3"/>
  <c r="H14" i="3"/>
  <c r="H15" i="3"/>
  <c r="H16" i="3"/>
  <c r="H17" i="3"/>
  <c r="H18" i="3"/>
  <c r="H19" i="3"/>
  <c r="H20" i="3"/>
  <c r="H21" i="3"/>
  <c r="H22" i="3"/>
  <c r="H23" i="3"/>
  <c r="H24" i="3"/>
  <c r="H25" i="3"/>
  <c r="H10" i="3"/>
  <c r="H13" i="3"/>
  <c r="H26" i="3"/>
  <c r="H9" i="3"/>
  <c r="H8" i="3"/>
  <c r="H16" i="2"/>
  <c r="H32" i="2"/>
  <c r="H48" i="2"/>
  <c r="H64" i="2"/>
  <c r="H80" i="2"/>
  <c r="H96" i="2"/>
  <c r="H112" i="2"/>
  <c r="H128" i="2"/>
  <c r="H144" i="2"/>
  <c r="H160" i="2"/>
  <c r="H176" i="2"/>
  <c r="H192" i="2"/>
  <c r="H208" i="2"/>
  <c r="H224" i="2"/>
  <c r="H17" i="2"/>
  <c r="H33" i="2"/>
  <c r="H49" i="2"/>
  <c r="H65" i="2"/>
  <c r="H81" i="2"/>
  <c r="H97" i="2"/>
  <c r="H113" i="2"/>
  <c r="H129" i="2"/>
  <c r="H145" i="2"/>
  <c r="H161" i="2"/>
  <c r="H177" i="2"/>
  <c r="H193" i="2"/>
  <c r="H209" i="2"/>
  <c r="H225" i="2"/>
  <c r="H53" i="2"/>
  <c r="H69" i="2"/>
  <c r="H117" i="2"/>
  <c r="H133" i="2"/>
  <c r="H181" i="2"/>
  <c r="H213" i="2"/>
  <c r="H38" i="2"/>
  <c r="H70" i="2"/>
  <c r="H118" i="2"/>
  <c r="H134" i="2"/>
  <c r="H182" i="2"/>
  <c r="H198" i="2"/>
  <c r="H23" i="2"/>
  <c r="H71" i="2"/>
  <c r="H119" i="2"/>
  <c r="H135" i="2"/>
  <c r="H183" i="2"/>
  <c r="H215" i="2"/>
  <c r="H40" i="2"/>
  <c r="H104" i="2"/>
  <c r="H136" i="2"/>
  <c r="H184" i="2"/>
  <c r="H232" i="2"/>
  <c r="H154" i="2"/>
  <c r="H218" i="2"/>
  <c r="H59" i="2"/>
  <c r="H171" i="2"/>
  <c r="H28" i="2"/>
  <c r="H188" i="2"/>
  <c r="H93" i="2"/>
  <c r="H141" i="2"/>
  <c r="H189" i="2"/>
  <c r="H46" i="2"/>
  <c r="H110" i="2"/>
  <c r="H190" i="2"/>
  <c r="H31" i="2"/>
  <c r="H127" i="2"/>
  <c r="H207" i="2"/>
  <c r="H172" i="2"/>
  <c r="H18" i="2"/>
  <c r="H34" i="2"/>
  <c r="H50" i="2"/>
  <c r="H66" i="2"/>
  <c r="H82" i="2"/>
  <c r="H98" i="2"/>
  <c r="H114" i="2"/>
  <c r="H130" i="2"/>
  <c r="H146" i="2"/>
  <c r="H162" i="2"/>
  <c r="H178" i="2"/>
  <c r="H194" i="2"/>
  <c r="H210" i="2"/>
  <c r="H226" i="2"/>
  <c r="H36" i="2"/>
  <c r="H52" i="2"/>
  <c r="H84" i="2"/>
  <c r="H116" i="2"/>
  <c r="H132" i="2"/>
  <c r="H164" i="2"/>
  <c r="H196" i="2"/>
  <c r="H228" i="2"/>
  <c r="H37" i="2"/>
  <c r="H101" i="2"/>
  <c r="H165" i="2"/>
  <c r="H22" i="2"/>
  <c r="H86" i="2"/>
  <c r="H150" i="2"/>
  <c r="H214" i="2"/>
  <c r="H39" i="2"/>
  <c r="H103" i="2"/>
  <c r="H167" i="2"/>
  <c r="H231" i="2"/>
  <c r="H56" i="2"/>
  <c r="H120" i="2"/>
  <c r="H168" i="2"/>
  <c r="H122" i="2"/>
  <c r="H202" i="2"/>
  <c r="H75" i="2"/>
  <c r="H123" i="2"/>
  <c r="H203" i="2"/>
  <c r="H76" i="2"/>
  <c r="H140" i="2"/>
  <c r="H220" i="2"/>
  <c r="H77" i="2"/>
  <c r="H157" i="2"/>
  <c r="H30" i="2"/>
  <c r="H174" i="2"/>
  <c r="H79" i="2"/>
  <c r="H143" i="2"/>
  <c r="H223" i="2"/>
  <c r="H19" i="2"/>
  <c r="H35" i="2"/>
  <c r="H51" i="2"/>
  <c r="H67" i="2"/>
  <c r="H83" i="2"/>
  <c r="H99" i="2"/>
  <c r="H115" i="2"/>
  <c r="H131" i="2"/>
  <c r="H147" i="2"/>
  <c r="H163" i="2"/>
  <c r="H179" i="2"/>
  <c r="H195" i="2"/>
  <c r="H211" i="2"/>
  <c r="H227" i="2"/>
  <c r="H20" i="2"/>
  <c r="H68" i="2"/>
  <c r="H100" i="2"/>
  <c r="H148" i="2"/>
  <c r="H180" i="2"/>
  <c r="H212" i="2"/>
  <c r="H21" i="2"/>
  <c r="H85" i="2"/>
  <c r="H149" i="2"/>
  <c r="H229" i="2"/>
  <c r="H54" i="2"/>
  <c r="H102" i="2"/>
  <c r="H166" i="2"/>
  <c r="H230" i="2"/>
  <c r="H55" i="2"/>
  <c r="H87" i="2"/>
  <c r="H151" i="2"/>
  <c r="H199" i="2"/>
  <c r="H24" i="2"/>
  <c r="H88" i="2"/>
  <c r="H152" i="2"/>
  <c r="H216" i="2"/>
  <c r="H138" i="2"/>
  <c r="H234" i="2"/>
  <c r="H91" i="2"/>
  <c r="H107" i="2"/>
  <c r="H187" i="2"/>
  <c r="H219" i="2"/>
  <c r="H92" i="2"/>
  <c r="H156" i="2"/>
  <c r="H45" i="2"/>
  <c r="H109" i="2"/>
  <c r="H205" i="2"/>
  <c r="H94" i="2"/>
  <c r="H158" i="2"/>
  <c r="H47" i="2"/>
  <c r="H111" i="2"/>
  <c r="H191" i="2"/>
  <c r="H197" i="2"/>
  <c r="H72" i="2"/>
  <c r="H200" i="2"/>
  <c r="H170" i="2"/>
  <c r="H27" i="2"/>
  <c r="H139" i="2"/>
  <c r="H60" i="2"/>
  <c r="H108" i="2"/>
  <c r="H204" i="2"/>
  <c r="H29" i="2"/>
  <c r="H125" i="2"/>
  <c r="H221" i="2"/>
  <c r="H62" i="2"/>
  <c r="H142" i="2"/>
  <c r="H206" i="2"/>
  <c r="H63" i="2"/>
  <c r="H159" i="2"/>
  <c r="H25" i="2"/>
  <c r="H41" i="2"/>
  <c r="H57" i="2"/>
  <c r="H73" i="2"/>
  <c r="H89" i="2"/>
  <c r="H105" i="2"/>
  <c r="H121" i="2"/>
  <c r="H137" i="2"/>
  <c r="H153" i="2"/>
  <c r="H169" i="2"/>
  <c r="H185" i="2"/>
  <c r="H201" i="2"/>
  <c r="H217" i="2"/>
  <c r="H233" i="2"/>
  <c r="H26" i="2"/>
  <c r="H42" i="2"/>
  <c r="H58" i="2"/>
  <c r="H74" i="2"/>
  <c r="H90" i="2"/>
  <c r="H106" i="2"/>
  <c r="H186" i="2"/>
  <c r="H43" i="2"/>
  <c r="H155" i="2"/>
  <c r="H44" i="2"/>
  <c r="H124" i="2"/>
  <c r="H61" i="2"/>
  <c r="H173" i="2"/>
  <c r="H78" i="2"/>
  <c r="H126" i="2"/>
  <c r="H222" i="2"/>
  <c r="H95" i="2"/>
  <c r="H175" i="2"/>
  <c r="H10" i="2"/>
  <c r="H14" i="2"/>
  <c r="H11" i="2"/>
  <c r="H13" i="2"/>
  <c r="H12" i="2"/>
  <c r="H15" i="2"/>
  <c r="H9" i="2"/>
  <c r="H8" i="2"/>
  <c r="G199" i="3"/>
  <c r="G192" i="3"/>
  <c r="F190" i="3"/>
  <c r="G179" i="3"/>
  <c r="G172" i="3"/>
  <c r="G163" i="3"/>
  <c r="F152" i="3"/>
  <c r="F143" i="3"/>
  <c r="F136" i="3"/>
  <c r="G129" i="3"/>
  <c r="G124" i="3"/>
  <c r="G114" i="3"/>
  <c r="F109" i="3"/>
  <c r="G104" i="3"/>
  <c r="G96" i="3"/>
  <c r="G88" i="3"/>
  <c r="G80" i="3"/>
  <c r="F73" i="3"/>
  <c r="F65" i="3"/>
  <c r="G57" i="3"/>
  <c r="G49" i="3"/>
  <c r="F44" i="3"/>
  <c r="G39" i="3"/>
  <c r="G31" i="3"/>
  <c r="G23" i="3"/>
  <c r="G15" i="3"/>
  <c r="F232" i="2"/>
  <c r="F224" i="2"/>
  <c r="F216" i="2"/>
  <c r="F208" i="2"/>
  <c r="G195" i="2"/>
  <c r="G187" i="2"/>
  <c r="F182" i="2"/>
  <c r="F174" i="2"/>
  <c r="F199" i="3"/>
  <c r="F192" i="3"/>
  <c r="G181" i="3"/>
  <c r="F179" i="3"/>
  <c r="F172" i="3"/>
  <c r="F163" i="3"/>
  <c r="G154" i="3"/>
  <c r="G145" i="3"/>
  <c r="G138" i="3"/>
  <c r="F129" i="3"/>
  <c r="F124" i="3"/>
  <c r="F114" i="3"/>
  <c r="F104" i="3"/>
  <c r="F96" i="3"/>
  <c r="F88" i="3"/>
  <c r="F80" i="3"/>
  <c r="G75" i="3"/>
  <c r="G70" i="3"/>
  <c r="G62" i="3"/>
  <c r="F57" i="3"/>
  <c r="F49" i="3"/>
  <c r="F39" i="3"/>
  <c r="F31" i="3"/>
  <c r="F23" i="3"/>
  <c r="F15" i="3"/>
  <c r="G229" i="2"/>
  <c r="G221" i="2"/>
  <c r="G213" i="2"/>
  <c r="G200" i="2"/>
  <c r="F195" i="2"/>
  <c r="G201" i="3"/>
  <c r="G194" i="3"/>
  <c r="F181" i="3"/>
  <c r="G174" i="3"/>
  <c r="G165" i="3"/>
  <c r="G156" i="3"/>
  <c r="F154" i="3"/>
  <c r="F145" i="3"/>
  <c r="F138" i="3"/>
  <c r="G119" i="3"/>
  <c r="G111" i="3"/>
  <c r="G101" i="3"/>
  <c r="G93" i="3"/>
  <c r="G85" i="3"/>
  <c r="F75" i="3"/>
  <c r="F70" i="3"/>
  <c r="F62" i="3"/>
  <c r="G54" i="3"/>
  <c r="G46" i="3"/>
  <c r="G36" i="3"/>
  <c r="G28" i="3"/>
  <c r="G20" i="3"/>
  <c r="G12" i="3"/>
  <c r="F229" i="2"/>
  <c r="F221" i="2"/>
  <c r="F213" i="2"/>
  <c r="G205" i="2"/>
  <c r="F200" i="2"/>
  <c r="G192" i="2"/>
  <c r="F179" i="2"/>
  <c r="F171" i="2"/>
  <c r="G163" i="2"/>
  <c r="F158" i="2"/>
  <c r="G150" i="2"/>
  <c r="F137" i="2"/>
  <c r="G129" i="2"/>
  <c r="F124" i="2"/>
  <c r="F201" i="3"/>
  <c r="F194" i="3"/>
  <c r="G183" i="3"/>
  <c r="F174" i="3"/>
  <c r="F165" i="3"/>
  <c r="G158" i="3"/>
  <c r="F156" i="3"/>
  <c r="G147" i="3"/>
  <c r="G140" i="3"/>
  <c r="G131" i="3"/>
  <c r="G126" i="3"/>
  <c r="F119" i="3"/>
  <c r="F111" i="3"/>
  <c r="G106" i="3"/>
  <c r="F101" i="3"/>
  <c r="F93" i="3"/>
  <c r="F85" i="3"/>
  <c r="G77" i="3"/>
  <c r="G67" i="3"/>
  <c r="G59" i="3"/>
  <c r="F54" i="3"/>
  <c r="F46" i="3"/>
  <c r="F36" i="3"/>
  <c r="F28" i="3"/>
  <c r="F20" i="3"/>
  <c r="F12" i="3"/>
  <c r="G234" i="2"/>
  <c r="G226" i="2"/>
  <c r="G218" i="2"/>
  <c r="G210" i="2"/>
  <c r="F205" i="2"/>
  <c r="F192" i="2"/>
  <c r="G184" i="2"/>
  <c r="G176" i="2"/>
  <c r="G168" i="2"/>
  <c r="F163" i="2"/>
  <c r="G155" i="2"/>
  <c r="F150" i="2"/>
  <c r="G203" i="3"/>
  <c r="F203" i="3"/>
  <c r="F196" i="3"/>
  <c r="G185" i="3"/>
  <c r="F176" i="3"/>
  <c r="F167" i="3"/>
  <c r="G198" i="3"/>
  <c r="G187" i="3"/>
  <c r="F185" i="3"/>
  <c r="G178" i="3"/>
  <c r="G169" i="3"/>
  <c r="G162" i="3"/>
  <c r="F149" i="3"/>
  <c r="F142" i="3"/>
  <c r="F133" i="3"/>
  <c r="G128" i="3"/>
  <c r="F121" i="3"/>
  <c r="G113" i="3"/>
  <c r="F108" i="3"/>
  <c r="G103" i="3"/>
  <c r="G95" i="3"/>
  <c r="G87" i="3"/>
  <c r="G79" i="3"/>
  <c r="F72" i="3"/>
  <c r="F64" i="3"/>
  <c r="G56" i="3"/>
  <c r="G48" i="3"/>
  <c r="G43" i="3"/>
  <c r="G38" i="3"/>
  <c r="G30" i="3"/>
  <c r="G22" i="3"/>
  <c r="G14" i="3"/>
  <c r="F231" i="2"/>
  <c r="F223" i="2"/>
  <c r="F215" i="2"/>
  <c r="F207" i="2"/>
  <c r="G194" i="2"/>
  <c r="F198" i="3"/>
  <c r="G189" i="3"/>
  <c r="F187" i="3"/>
  <c r="F178" i="3"/>
  <c r="F169" i="3"/>
  <c r="F162" i="3"/>
  <c r="G151" i="3"/>
  <c r="G144" i="3"/>
  <c r="G135" i="3"/>
  <c r="F128" i="3"/>
  <c r="F113" i="3"/>
  <c r="F103" i="3"/>
  <c r="F95" i="3"/>
  <c r="F87" i="3"/>
  <c r="F79" i="3"/>
  <c r="G69" i="3"/>
  <c r="G61" i="3"/>
  <c r="F56" i="3"/>
  <c r="F48" i="3"/>
  <c r="F43" i="3"/>
  <c r="F38" i="3"/>
  <c r="F30" i="3"/>
  <c r="F22" i="3"/>
  <c r="F14" i="3"/>
  <c r="G228" i="2"/>
  <c r="G220" i="2"/>
  <c r="G200" i="3"/>
  <c r="G191" i="3"/>
  <c r="F189" i="3"/>
  <c r="G180" i="3"/>
  <c r="G171" i="3"/>
  <c r="G164" i="3"/>
  <c r="F151" i="3"/>
  <c r="F144" i="3"/>
  <c r="F135" i="3"/>
  <c r="G123" i="3"/>
  <c r="G118" i="3"/>
  <c r="G110" i="3"/>
  <c r="G100" i="3"/>
  <c r="G92" i="3"/>
  <c r="G84" i="3"/>
  <c r="G74" i="3"/>
  <c r="F69" i="3"/>
  <c r="F61" i="3"/>
  <c r="G53" i="3"/>
  <c r="G35" i="3"/>
  <c r="G27" i="3"/>
  <c r="G19" i="3"/>
  <c r="G11" i="3"/>
  <c r="F228" i="2"/>
  <c r="F220" i="2"/>
  <c r="F212" i="2"/>
  <c r="F200" i="3"/>
  <c r="F191" i="3"/>
  <c r="G182" i="3"/>
  <c r="F180" i="3"/>
  <c r="F171" i="3"/>
  <c r="F164" i="3"/>
  <c r="G153" i="3"/>
  <c r="G146" i="3"/>
  <c r="G137" i="3"/>
  <c r="G130" i="3"/>
  <c r="F123" i="3"/>
  <c r="F118" i="3"/>
  <c r="F110" i="3"/>
  <c r="F100" i="3"/>
  <c r="F92" i="3"/>
  <c r="F84" i="3"/>
  <c r="G76" i="3"/>
  <c r="F74" i="3"/>
  <c r="G66" i="3"/>
  <c r="G58" i="3"/>
  <c r="F53" i="3"/>
  <c r="G45" i="3"/>
  <c r="F35" i="3"/>
  <c r="F27" i="3"/>
  <c r="F19" i="3"/>
  <c r="F11" i="3"/>
  <c r="G233" i="2"/>
  <c r="G225" i="2"/>
  <c r="G217" i="2"/>
  <c r="G209" i="2"/>
  <c r="F204" i="2"/>
  <c r="F191" i="2"/>
  <c r="G183" i="2"/>
  <c r="G175" i="2"/>
  <c r="G167" i="2"/>
  <c r="F162" i="2"/>
  <c r="G154" i="2"/>
  <c r="F149" i="2"/>
  <c r="G141" i="2"/>
  <c r="F128" i="2"/>
  <c r="G120" i="2"/>
  <c r="G202" i="3"/>
  <c r="G193" i="3"/>
  <c r="F182" i="3"/>
  <c r="G173" i="3"/>
  <c r="G166" i="3"/>
  <c r="G155" i="3"/>
  <c r="F153" i="3"/>
  <c r="F146" i="3"/>
  <c r="F137" i="3"/>
  <c r="F130" i="3"/>
  <c r="G125" i="3"/>
  <c r="G115" i="3"/>
  <c r="G105" i="3"/>
  <c r="G97" i="3"/>
  <c r="G89" i="3"/>
  <c r="G81" i="3"/>
  <c r="F76" i="3"/>
  <c r="F66" i="3"/>
  <c r="F58" i="3"/>
  <c r="G50" i="3"/>
  <c r="F45" i="3"/>
  <c r="G40" i="3"/>
  <c r="G32" i="3"/>
  <c r="G24" i="3"/>
  <c r="G16" i="3"/>
  <c r="G8" i="3"/>
  <c r="F233" i="2"/>
  <c r="F225" i="2"/>
  <c r="F217" i="2"/>
  <c r="F209" i="2"/>
  <c r="G201" i="2"/>
  <c r="G196" i="2"/>
  <c r="F202" i="3"/>
  <c r="F193" i="3"/>
  <c r="G184" i="3"/>
  <c r="F173" i="3"/>
  <c r="F166" i="3"/>
  <c r="G157" i="3"/>
  <c r="F155" i="3"/>
  <c r="G148" i="3"/>
  <c r="G139" i="3"/>
  <c r="G132" i="3"/>
  <c r="F125" i="3"/>
  <c r="G120" i="3"/>
  <c r="F115" i="3"/>
  <c r="F105" i="3"/>
  <c r="F97" i="3"/>
  <c r="F89" i="3"/>
  <c r="F81" i="3"/>
  <c r="G71" i="3"/>
  <c r="G63" i="3"/>
  <c r="F50" i="3"/>
  <c r="F40" i="3"/>
  <c r="F32" i="3"/>
  <c r="F24" i="3"/>
  <c r="F16" i="3"/>
  <c r="F8" i="3"/>
  <c r="G230" i="2"/>
  <c r="G222" i="2"/>
  <c r="G214" i="2"/>
  <c r="F201" i="2"/>
  <c r="F196" i="2"/>
  <c r="F188" i="2"/>
  <c r="G180" i="2"/>
  <c r="G172" i="2"/>
  <c r="G195" i="3"/>
  <c r="F184" i="3"/>
  <c r="G175" i="3"/>
  <c r="G168" i="3"/>
  <c r="G159" i="3"/>
  <c r="F157" i="3"/>
  <c r="F148" i="3"/>
  <c r="F139" i="3"/>
  <c r="F132" i="3"/>
  <c r="F120" i="3"/>
  <c r="G112" i="3"/>
  <c r="G102" i="3"/>
  <c r="G94" i="3"/>
  <c r="G86" i="3"/>
  <c r="G78" i="3"/>
  <c r="F71" i="3"/>
  <c r="F63" i="3"/>
  <c r="G55" i="3"/>
  <c r="G47" i="3"/>
  <c r="G37" i="3"/>
  <c r="G29" i="3"/>
  <c r="G21" i="3"/>
  <c r="G13" i="3"/>
  <c r="F230" i="2"/>
  <c r="F222" i="2"/>
  <c r="F214" i="2"/>
  <c r="G206" i="2"/>
  <c r="G193" i="2"/>
  <c r="G185" i="2"/>
  <c r="F180" i="2"/>
  <c r="F195" i="3"/>
  <c r="G186" i="3"/>
  <c r="F175" i="3"/>
  <c r="F168" i="3"/>
  <c r="F159" i="3"/>
  <c r="G150" i="3"/>
  <c r="G141" i="3"/>
  <c r="G134" i="3"/>
  <c r="G127" i="3"/>
  <c r="F112" i="3"/>
  <c r="G107" i="3"/>
  <c r="F102" i="3"/>
  <c r="F94" i="3"/>
  <c r="F86" i="3"/>
  <c r="F78" i="3"/>
  <c r="G68" i="3"/>
  <c r="G60" i="3"/>
  <c r="F55" i="3"/>
  <c r="F47" i="3"/>
  <c r="G42" i="3"/>
  <c r="F37" i="3"/>
  <c r="F29" i="3"/>
  <c r="F21" i="3"/>
  <c r="F13" i="3"/>
  <c r="G227" i="2"/>
  <c r="G219" i="2"/>
  <c r="G211" i="2"/>
  <c r="F206" i="2"/>
  <c r="F193" i="2"/>
  <c r="F185" i="2"/>
  <c r="G177" i="2"/>
  <c r="G197" i="3"/>
  <c r="G188" i="3"/>
  <c r="F186" i="3"/>
  <c r="G177" i="3"/>
  <c r="G170" i="3"/>
  <c r="G161" i="3"/>
  <c r="F150" i="3"/>
  <c r="F141" i="3"/>
  <c r="F134" i="3"/>
  <c r="F127" i="3"/>
  <c r="G122" i="3"/>
  <c r="G117" i="3"/>
  <c r="F107" i="3"/>
  <c r="G99" i="3"/>
  <c r="G91" i="3"/>
  <c r="G83" i="3"/>
  <c r="F68" i="3"/>
  <c r="F60" i="3"/>
  <c r="G52" i="3"/>
  <c r="F42" i="3"/>
  <c r="G34" i="3"/>
  <c r="G26" i="3"/>
  <c r="G18" i="3"/>
  <c r="G10" i="3"/>
  <c r="F197" i="3"/>
  <c r="G190" i="3"/>
  <c r="F188" i="3"/>
  <c r="F177" i="3"/>
  <c r="F170" i="3"/>
  <c r="F161" i="3"/>
  <c r="G152" i="3"/>
  <c r="G143" i="3"/>
  <c r="G136" i="3"/>
  <c r="F122" i="3"/>
  <c r="F117" i="3"/>
  <c r="G109" i="3"/>
  <c r="F99" i="3"/>
  <c r="F91" i="3"/>
  <c r="F83" i="3"/>
  <c r="G73" i="3"/>
  <c r="G65" i="3"/>
  <c r="F52" i="3"/>
  <c r="G44" i="3"/>
  <c r="F34" i="3"/>
  <c r="F26" i="3"/>
  <c r="F18" i="3"/>
  <c r="F10" i="3"/>
  <c r="G108" i="3"/>
  <c r="F25" i="3"/>
  <c r="F199" i="2"/>
  <c r="F187" i="2"/>
  <c r="F178" i="2"/>
  <c r="F147" i="2"/>
  <c r="F144" i="2"/>
  <c r="F141" i="2"/>
  <c r="F138" i="2"/>
  <c r="F135" i="2"/>
  <c r="G132" i="2"/>
  <c r="F129" i="2"/>
  <c r="G126" i="2"/>
  <c r="G123" i="2"/>
  <c r="F120" i="2"/>
  <c r="G112" i="2"/>
  <c r="G104" i="2"/>
  <c r="G99" i="2"/>
  <c r="G91" i="2"/>
  <c r="G83" i="2"/>
  <c r="G75" i="2"/>
  <c r="G67" i="2"/>
  <c r="G59" i="2"/>
  <c r="G51" i="2"/>
  <c r="G43" i="2"/>
  <c r="G35" i="2"/>
  <c r="G27" i="2"/>
  <c r="G19" i="2"/>
  <c r="G11" i="2"/>
  <c r="B18" i="1"/>
  <c r="F27" i="2"/>
  <c r="F11" i="2"/>
  <c r="B17" i="1"/>
  <c r="G114" i="2"/>
  <c r="G13" i="2"/>
  <c r="G208" i="2"/>
  <c r="G121" i="2"/>
  <c r="G76" i="2"/>
  <c r="G9" i="3"/>
  <c r="F113" i="2"/>
  <c r="F12" i="2"/>
  <c r="F148" i="2"/>
  <c r="G97" i="2"/>
  <c r="B22" i="1"/>
  <c r="F126" i="3"/>
  <c r="F106" i="3"/>
  <c r="G232" i="2"/>
  <c r="G198" i="2"/>
  <c r="G182" i="2"/>
  <c r="G173" i="2"/>
  <c r="F132" i="2"/>
  <c r="F126" i="2"/>
  <c r="F123" i="2"/>
  <c r="G117" i="2"/>
  <c r="F112" i="2"/>
  <c r="F104" i="2"/>
  <c r="F99" i="2"/>
  <c r="F91" i="2"/>
  <c r="F83" i="2"/>
  <c r="F75" i="2"/>
  <c r="F67" i="2"/>
  <c r="F59" i="2"/>
  <c r="F51" i="2"/>
  <c r="F43" i="2"/>
  <c r="F35" i="2"/>
  <c r="F19" i="2"/>
  <c r="G77" i="2"/>
  <c r="F33" i="3"/>
  <c r="G179" i="2"/>
  <c r="F145" i="2"/>
  <c r="F136" i="2"/>
  <c r="F127" i="2"/>
  <c r="G118" i="2"/>
  <c r="F76" i="2"/>
  <c r="F60" i="2"/>
  <c r="F44" i="2"/>
  <c r="G72" i="3"/>
  <c r="G196" i="3"/>
  <c r="G64" i="3"/>
  <c r="G212" i="2"/>
  <c r="F198" i="2"/>
  <c r="F177" i="2"/>
  <c r="F173" i="2"/>
  <c r="G166" i="2"/>
  <c r="G153" i="2"/>
  <c r="F117" i="2"/>
  <c r="G109" i="2"/>
  <c r="G96" i="2"/>
  <c r="G88" i="2"/>
  <c r="G80" i="2"/>
  <c r="G72" i="2"/>
  <c r="G64" i="2"/>
  <c r="G56" i="2"/>
  <c r="G48" i="2"/>
  <c r="G40" i="2"/>
  <c r="G32" i="2"/>
  <c r="G24" i="2"/>
  <c r="G16" i="2"/>
  <c r="G8" i="2"/>
  <c r="G181" i="2"/>
  <c r="F159" i="2"/>
  <c r="G53" i="2"/>
  <c r="G21" i="2"/>
  <c r="G28" i="2"/>
  <c r="F167" i="2"/>
  <c r="F151" i="2"/>
  <c r="G102" i="2"/>
  <c r="G89" i="2"/>
  <c r="G49" i="2"/>
  <c r="G17" i="2"/>
  <c r="G160" i="3"/>
  <c r="G82" i="3"/>
  <c r="G41" i="3"/>
  <c r="G231" i="2"/>
  <c r="F211" i="2"/>
  <c r="G197" i="2"/>
  <c r="G191" i="2"/>
  <c r="G186" i="2"/>
  <c r="G169" i="2"/>
  <c r="F166" i="2"/>
  <c r="G159" i="2"/>
  <c r="G156" i="2"/>
  <c r="F153" i="2"/>
  <c r="F109" i="2"/>
  <c r="G101" i="2"/>
  <c r="F96" i="2"/>
  <c r="F88" i="2"/>
  <c r="F80" i="2"/>
  <c r="F72" i="2"/>
  <c r="F64" i="2"/>
  <c r="F56" i="2"/>
  <c r="F48" i="2"/>
  <c r="F40" i="2"/>
  <c r="F32" i="2"/>
  <c r="F24" i="2"/>
  <c r="F16" i="2"/>
  <c r="F8" i="2"/>
  <c r="F160" i="3"/>
  <c r="F169" i="2"/>
  <c r="G106" i="2"/>
  <c r="G85" i="2"/>
  <c r="G45" i="2"/>
  <c r="G105" i="2"/>
  <c r="F105" i="2"/>
  <c r="F20" i="2"/>
  <c r="G142" i="3"/>
  <c r="F82" i="3"/>
  <c r="F41" i="3"/>
  <c r="F219" i="2"/>
  <c r="G204" i="2"/>
  <c r="F197" i="2"/>
  <c r="F186" i="2"/>
  <c r="F156" i="2"/>
  <c r="G146" i="2"/>
  <c r="G143" i="2"/>
  <c r="F101" i="2"/>
  <c r="G93" i="2"/>
  <c r="G61" i="2"/>
  <c r="G29" i="2"/>
  <c r="G145" i="2"/>
  <c r="G36" i="2"/>
  <c r="F100" i="2"/>
  <c r="F36" i="2"/>
  <c r="F51" i="3"/>
  <c r="G9" i="2"/>
  <c r="F158" i="3"/>
  <c r="F140" i="3"/>
  <c r="F59" i="3"/>
  <c r="G17" i="3"/>
  <c r="F210" i="2"/>
  <c r="G203" i="2"/>
  <c r="G190" i="2"/>
  <c r="F181" i="2"/>
  <c r="F176" i="2"/>
  <c r="G162" i="2"/>
  <c r="F146" i="2"/>
  <c r="F143" i="2"/>
  <c r="G140" i="2"/>
  <c r="G137" i="2"/>
  <c r="G134" i="2"/>
  <c r="G131" i="2"/>
  <c r="G128" i="2"/>
  <c r="G125" i="2"/>
  <c r="G122" i="2"/>
  <c r="G119" i="2"/>
  <c r="F114" i="2"/>
  <c r="F106" i="2"/>
  <c r="F93" i="2"/>
  <c r="F85" i="2"/>
  <c r="F77" i="2"/>
  <c r="F69" i="2"/>
  <c r="F61" i="2"/>
  <c r="F53" i="2"/>
  <c r="F45" i="2"/>
  <c r="F37" i="2"/>
  <c r="F29" i="2"/>
  <c r="F21" i="2"/>
  <c r="F13" i="2"/>
  <c r="F116" i="3"/>
  <c r="G20" i="2"/>
  <c r="F161" i="2"/>
  <c r="G148" i="2"/>
  <c r="F142" i="2"/>
  <c r="F133" i="2"/>
  <c r="F121" i="2"/>
  <c r="F68" i="2"/>
  <c r="F52" i="2"/>
  <c r="G81" i="2"/>
  <c r="G41" i="2"/>
  <c r="G121" i="3"/>
  <c r="F17" i="3"/>
  <c r="F218" i="2"/>
  <c r="F203" i="2"/>
  <c r="F190" i="2"/>
  <c r="F172" i="2"/>
  <c r="G165" i="2"/>
  <c r="G152" i="2"/>
  <c r="G149" i="2"/>
  <c r="F140" i="2"/>
  <c r="F134" i="2"/>
  <c r="F131" i="2"/>
  <c r="F125" i="2"/>
  <c r="F122" i="2"/>
  <c r="F119" i="2"/>
  <c r="G111" i="2"/>
  <c r="G103" i="2"/>
  <c r="G98" i="2"/>
  <c r="G90" i="2"/>
  <c r="G82" i="2"/>
  <c r="G74" i="2"/>
  <c r="G66" i="2"/>
  <c r="G58" i="2"/>
  <c r="G50" i="2"/>
  <c r="G42" i="2"/>
  <c r="G34" i="2"/>
  <c r="G26" i="2"/>
  <c r="G18" i="2"/>
  <c r="G10" i="2"/>
  <c r="F175" i="2"/>
  <c r="G158" i="2"/>
  <c r="G142" i="2"/>
  <c r="G127" i="2"/>
  <c r="G60" i="2"/>
  <c r="G44" i="2"/>
  <c r="B24" i="1"/>
  <c r="F194" i="2"/>
  <c r="G164" i="2"/>
  <c r="G151" i="2"/>
  <c r="F139" i="2"/>
  <c r="F130" i="2"/>
  <c r="G124" i="2"/>
  <c r="F92" i="2"/>
  <c r="G65" i="2"/>
  <c r="G224" i="2"/>
  <c r="G98" i="3"/>
  <c r="F77" i="3"/>
  <c r="G202" i="2"/>
  <c r="F168" i="2"/>
  <c r="F165" i="2"/>
  <c r="F152" i="2"/>
  <c r="F111" i="2"/>
  <c r="F103" i="2"/>
  <c r="F98" i="2"/>
  <c r="F90" i="2"/>
  <c r="F82" i="2"/>
  <c r="F74" i="2"/>
  <c r="F66" i="2"/>
  <c r="F58" i="2"/>
  <c r="F50" i="2"/>
  <c r="F42" i="2"/>
  <c r="F34" i="2"/>
  <c r="F26" i="2"/>
  <c r="F18" i="2"/>
  <c r="F10" i="2"/>
  <c r="G84" i="2"/>
  <c r="F9" i="3"/>
  <c r="F131" i="3"/>
  <c r="F183" i="3"/>
  <c r="F98" i="3"/>
  <c r="F227" i="2"/>
  <c r="F202" i="2"/>
  <c r="G189" i="2"/>
  <c r="F155" i="2"/>
  <c r="G116" i="2"/>
  <c r="G108" i="2"/>
  <c r="G95" i="2"/>
  <c r="G87" i="2"/>
  <c r="G79" i="2"/>
  <c r="G71" i="2"/>
  <c r="G63" i="2"/>
  <c r="G55" i="2"/>
  <c r="G47" i="2"/>
  <c r="G39" i="2"/>
  <c r="G31" i="2"/>
  <c r="G23" i="2"/>
  <c r="G15" i="2"/>
  <c r="G136" i="2"/>
  <c r="G176" i="3"/>
  <c r="F28" i="2"/>
  <c r="G188" i="2"/>
  <c r="F102" i="2"/>
  <c r="G116" i="3"/>
  <c r="G33" i="3"/>
  <c r="F189" i="2"/>
  <c r="F116" i="2"/>
  <c r="F108" i="2"/>
  <c r="F95" i="2"/>
  <c r="F87" i="2"/>
  <c r="F79" i="2"/>
  <c r="F71" i="2"/>
  <c r="F63" i="2"/>
  <c r="F55" i="2"/>
  <c r="F47" i="2"/>
  <c r="F39" i="2"/>
  <c r="F31" i="2"/>
  <c r="F23" i="2"/>
  <c r="F15" i="2"/>
  <c r="F184" i="2"/>
  <c r="G171" i="2"/>
  <c r="G161" i="2"/>
  <c r="G139" i="2"/>
  <c r="G113" i="2"/>
  <c r="G100" i="2"/>
  <c r="G68" i="2"/>
  <c r="G12" i="2"/>
  <c r="G207" i="2"/>
  <c r="F164" i="2"/>
  <c r="F118" i="2"/>
  <c r="G110" i="2"/>
  <c r="G33" i="2"/>
  <c r="G25" i="2"/>
  <c r="G149" i="3"/>
  <c r="F90" i="3"/>
  <c r="G174" i="2"/>
  <c r="G170" i="2"/>
  <c r="G160" i="2"/>
  <c r="G157" i="2"/>
  <c r="G115" i="2"/>
  <c r="G107" i="2"/>
  <c r="G94" i="2"/>
  <c r="G86" i="2"/>
  <c r="G78" i="2"/>
  <c r="G70" i="2"/>
  <c r="G62" i="2"/>
  <c r="G54" i="2"/>
  <c r="G46" i="2"/>
  <c r="G38" i="2"/>
  <c r="G30" i="2"/>
  <c r="G22" i="2"/>
  <c r="G14" i="2"/>
  <c r="B20" i="1"/>
  <c r="B19" i="1"/>
  <c r="G69" i="2"/>
  <c r="F226" i="2"/>
  <c r="G133" i="2"/>
  <c r="G92" i="2"/>
  <c r="G52" i="2"/>
  <c r="G51" i="3"/>
  <c r="F84" i="2"/>
  <c r="B23" i="1"/>
  <c r="G215" i="2"/>
  <c r="G57" i="2"/>
  <c r="G90" i="3"/>
  <c r="G167" i="3"/>
  <c r="F147" i="3"/>
  <c r="F67" i="3"/>
  <c r="G25" i="3"/>
  <c r="F234" i="2"/>
  <c r="G223" i="2"/>
  <c r="G199" i="2"/>
  <c r="F183" i="2"/>
  <c r="G178" i="2"/>
  <c r="F170" i="2"/>
  <c r="F160" i="2"/>
  <c r="F157" i="2"/>
  <c r="G147" i="2"/>
  <c r="G144" i="2"/>
  <c r="G138" i="2"/>
  <c r="G135" i="2"/>
  <c r="F115" i="2"/>
  <c r="F107" i="2"/>
  <c r="F94" i="2"/>
  <c r="F86" i="2"/>
  <c r="F78" i="2"/>
  <c r="F70" i="2"/>
  <c r="F62" i="2"/>
  <c r="F54" i="2"/>
  <c r="F46" i="2"/>
  <c r="F38" i="2"/>
  <c r="F30" i="2"/>
  <c r="F22" i="2"/>
  <c r="F14" i="2"/>
  <c r="G37" i="2"/>
  <c r="G216" i="2"/>
  <c r="G130" i="2"/>
  <c r="G133" i="3"/>
  <c r="G73" i="2"/>
  <c r="F154" i="2"/>
  <c r="F110" i="2"/>
  <c r="F25" i="2"/>
  <c r="F89" i="2"/>
  <c r="F81" i="2"/>
  <c r="F65" i="2"/>
  <c r="F9" i="2"/>
  <c r="F49" i="2"/>
  <c r="B21" i="1"/>
  <c r="F17" i="2"/>
  <c r="F57" i="2"/>
  <c r="F97" i="2"/>
  <c r="F41" i="2"/>
  <c r="F73" i="2"/>
  <c r="F33" i="2"/>
  <c r="F2" i="2" l="1"/>
  <c r="G3" i="2"/>
  <c r="F3" i="2"/>
  <c r="H2" i="2"/>
  <c r="F1" i="2"/>
  <c r="G2" i="2"/>
  <c r="H3" i="2"/>
  <c r="L5" i="2"/>
  <c r="I5" i="2"/>
  <c r="L5" i="3"/>
  <c r="I5" i="3"/>
  <c r="G1" i="2"/>
  <c r="G1" i="3"/>
  <c r="F1" i="3"/>
  <c r="F2" i="3"/>
  <c r="H2" i="3"/>
  <c r="H3" i="3"/>
  <c r="H1" i="3"/>
  <c r="G2" i="3"/>
  <c r="F3" i="3"/>
  <c r="G3" i="3"/>
  <c r="I63" i="2"/>
  <c r="I71" i="2"/>
  <c r="I79" i="2"/>
  <c r="I87" i="2"/>
  <c r="I95" i="2"/>
  <c r="I108" i="2"/>
  <c r="I116" i="2"/>
  <c r="I168" i="2"/>
  <c r="I185" i="2"/>
  <c r="I196" i="2"/>
  <c r="I81" i="2"/>
  <c r="I229" i="2"/>
  <c r="I188" i="2"/>
  <c r="I18" i="2"/>
  <c r="I111" i="2"/>
  <c r="I165" i="2"/>
  <c r="I176" i="2"/>
  <c r="I70" i="2"/>
  <c r="I41" i="2"/>
  <c r="I57" i="2"/>
  <c r="I149" i="2"/>
  <c r="I119" i="2"/>
  <c r="I122" i="2"/>
  <c r="I128" i="2"/>
  <c r="I131" i="2"/>
  <c r="I137" i="2"/>
  <c r="I140" i="2"/>
  <c r="I146" i="2"/>
  <c r="I162" i="2"/>
  <c r="I220" i="2"/>
  <c r="I30" i="2"/>
  <c r="I38" i="2"/>
  <c r="I62" i="2"/>
  <c r="I115" i="2"/>
  <c r="I157" i="2"/>
  <c r="I174" i="2"/>
  <c r="I65" i="2"/>
  <c r="I42" i="2"/>
  <c r="I58" i="2"/>
  <c r="I74" i="2"/>
  <c r="I98" i="2"/>
  <c r="I103" i="2"/>
  <c r="I13" i="2"/>
  <c r="I21" i="2"/>
  <c r="I29" i="2"/>
  <c r="I37" i="2"/>
  <c r="I45" i="2"/>
  <c r="I53" i="2"/>
  <c r="I61" i="2"/>
  <c r="I69" i="2"/>
  <c r="I77" i="2"/>
  <c r="I85" i="2"/>
  <c r="I93" i="2"/>
  <c r="I106" i="2"/>
  <c r="I114" i="2"/>
  <c r="I143" i="2"/>
  <c r="I159" i="2"/>
  <c r="I144" i="2"/>
  <c r="I22" i="2"/>
  <c r="I17" i="2"/>
  <c r="I102" i="2"/>
  <c r="I34" i="2"/>
  <c r="I50" i="2"/>
  <c r="I90" i="2"/>
  <c r="I101" i="2"/>
  <c r="I156" i="2"/>
  <c r="I169" i="2"/>
  <c r="I186" i="2"/>
  <c r="I212" i="2"/>
  <c r="I221" i="2"/>
  <c r="I54" i="2"/>
  <c r="I33" i="2"/>
  <c r="I66" i="2"/>
  <c r="I8" i="2"/>
  <c r="I16" i="2"/>
  <c r="I24" i="2"/>
  <c r="I32" i="2"/>
  <c r="I40" i="2"/>
  <c r="I48" i="2"/>
  <c r="I56" i="2"/>
  <c r="I64" i="2"/>
  <c r="I72" i="2"/>
  <c r="I80" i="2"/>
  <c r="I88" i="2"/>
  <c r="I96" i="2"/>
  <c r="I109" i="2"/>
  <c r="I150" i="2"/>
  <c r="I153" i="2"/>
  <c r="I166" i="2"/>
  <c r="I182" i="2"/>
  <c r="I208" i="2"/>
  <c r="I216" i="2"/>
  <c r="I224" i="2"/>
  <c r="I232" i="2"/>
  <c r="I190" i="2"/>
  <c r="I198" i="2"/>
  <c r="I203" i="2"/>
  <c r="I177" i="2"/>
  <c r="I211" i="2"/>
  <c r="I219" i="2"/>
  <c r="I227" i="2"/>
  <c r="I193" i="2"/>
  <c r="I206" i="2"/>
  <c r="I125" i="2"/>
  <c r="I138" i="2"/>
  <c r="I151" i="2"/>
  <c r="I172" i="2"/>
  <c r="I180" i="2"/>
  <c r="I214" i="2"/>
  <c r="I222" i="2"/>
  <c r="I230" i="2"/>
  <c r="I225" i="2"/>
  <c r="I233" i="2"/>
  <c r="I191" i="2"/>
  <c r="I204" i="2"/>
  <c r="I152" i="2"/>
  <c r="I173" i="2"/>
  <c r="I181" i="2"/>
  <c r="I207" i="2"/>
  <c r="I215" i="2"/>
  <c r="I223" i="2"/>
  <c r="I231" i="2"/>
  <c r="I134" i="2"/>
  <c r="I147" i="2"/>
  <c r="I160" i="2"/>
  <c r="I189" i="2"/>
  <c r="I197" i="2"/>
  <c r="I202" i="2"/>
  <c r="I210" i="2"/>
  <c r="I218" i="2"/>
  <c r="I226" i="2"/>
  <c r="I234" i="2"/>
  <c r="I192" i="2"/>
  <c r="I205" i="2"/>
  <c r="I187" i="3"/>
  <c r="I48" i="3"/>
  <c r="I38" i="3"/>
  <c r="I79" i="3"/>
  <c r="I113" i="3"/>
  <c r="I61" i="3"/>
  <c r="I151" i="3"/>
  <c r="I103" i="3"/>
  <c r="I144" i="3"/>
  <c r="I22" i="3"/>
  <c r="I43" i="3"/>
  <c r="I162" i="3"/>
  <c r="I198" i="3"/>
  <c r="I62" i="3"/>
  <c r="I70" i="3"/>
  <c r="I75" i="3"/>
  <c r="I138" i="3"/>
  <c r="I145" i="3"/>
  <c r="I154" i="3"/>
  <c r="I181" i="3"/>
  <c r="I15" i="3"/>
  <c r="I23" i="3"/>
  <c r="I31" i="3"/>
  <c r="I39" i="3"/>
  <c r="I49" i="3"/>
  <c r="I57" i="3"/>
  <c r="I80" i="3"/>
  <c r="I88" i="3"/>
  <c r="I96" i="3"/>
  <c r="I104" i="3"/>
  <c r="I114" i="3"/>
  <c r="I124" i="3"/>
  <c r="I129" i="3"/>
  <c r="I163" i="3"/>
  <c r="I172" i="3"/>
  <c r="I179" i="3"/>
  <c r="I192" i="3"/>
  <c r="I199" i="3"/>
  <c r="I44" i="3"/>
  <c r="I65" i="3"/>
  <c r="I73" i="3"/>
  <c r="I109" i="3"/>
  <c r="I136" i="3"/>
  <c r="I143" i="3"/>
  <c r="I152" i="3"/>
  <c r="I190" i="3"/>
  <c r="I10" i="3"/>
  <c r="I18" i="3"/>
  <c r="I26" i="3"/>
  <c r="I34" i="3"/>
  <c r="I52" i="3"/>
  <c r="I83" i="3"/>
  <c r="I91" i="3"/>
  <c r="I99" i="3"/>
  <c r="I117" i="3"/>
  <c r="I122" i="3"/>
  <c r="I161" i="3"/>
  <c r="I170" i="3"/>
  <c r="I177" i="3"/>
  <c r="I188" i="3"/>
  <c r="I197" i="3"/>
  <c r="I42" i="3"/>
  <c r="I60" i="3"/>
  <c r="I68" i="3"/>
  <c r="I107" i="3"/>
  <c r="I127" i="3"/>
  <c r="I134" i="3"/>
  <c r="I141" i="3"/>
  <c r="I150" i="3"/>
  <c r="I186" i="3"/>
  <c r="I13" i="3"/>
  <c r="I21" i="3"/>
  <c r="I29" i="3"/>
  <c r="I37" i="3"/>
  <c r="I47" i="3"/>
  <c r="I55" i="3"/>
  <c r="I78" i="3"/>
  <c r="I86" i="3"/>
  <c r="I94" i="3"/>
  <c r="I102" i="3"/>
  <c r="I112" i="3"/>
  <c r="I159" i="3"/>
  <c r="I168" i="3"/>
  <c r="I175" i="3"/>
  <c r="I195" i="3"/>
  <c r="I63" i="3"/>
  <c r="I71" i="3"/>
  <c r="I120" i="3"/>
  <c r="I132" i="3"/>
  <c r="I139" i="3"/>
  <c r="I148" i="3"/>
  <c r="I157" i="3"/>
  <c r="I184" i="3"/>
  <c r="I8" i="3"/>
  <c r="I16" i="3"/>
  <c r="I24" i="3"/>
  <c r="I32" i="3"/>
  <c r="I40" i="3"/>
  <c r="I50" i="3"/>
  <c r="I81" i="3"/>
  <c r="I89" i="3"/>
  <c r="I97" i="3"/>
  <c r="I105" i="3"/>
  <c r="I115" i="3"/>
  <c r="I125" i="3"/>
  <c r="I155" i="3"/>
  <c r="I166" i="3"/>
  <c r="I173" i="3"/>
  <c r="I193" i="3"/>
  <c r="I202" i="3"/>
  <c r="I45" i="3"/>
  <c r="I58" i="3"/>
  <c r="I66" i="3"/>
  <c r="I76" i="3"/>
  <c r="I130" i="3"/>
  <c r="I137" i="3"/>
  <c r="I146" i="3"/>
  <c r="I153" i="3"/>
  <c r="I182" i="3"/>
  <c r="I11" i="3"/>
  <c r="I19" i="3"/>
  <c r="I27" i="3"/>
  <c r="I35" i="3"/>
  <c r="I53" i="3"/>
  <c r="I74" i="3"/>
  <c r="I84" i="3"/>
  <c r="I92" i="3"/>
  <c r="I100" i="3"/>
  <c r="I110" i="3"/>
  <c r="I118" i="3"/>
  <c r="I123" i="3"/>
  <c r="I164" i="3"/>
  <c r="I171" i="3"/>
  <c r="I180" i="3"/>
  <c r="I191" i="3"/>
  <c r="I200" i="3"/>
  <c r="I189" i="3"/>
  <c r="I64" i="3"/>
  <c r="I72" i="3"/>
  <c r="I108" i="3"/>
  <c r="I121" i="3"/>
  <c r="I133" i="3"/>
  <c r="I142" i="3"/>
  <c r="I149" i="3"/>
  <c r="I185" i="3"/>
  <c r="I9" i="3"/>
  <c r="I17" i="3"/>
  <c r="I25" i="3"/>
  <c r="I33" i="3"/>
  <c r="I41" i="3"/>
  <c r="I51" i="3"/>
  <c r="I82" i="3"/>
  <c r="I90" i="3"/>
  <c r="I98" i="3"/>
  <c r="I116" i="3"/>
  <c r="I160" i="3"/>
  <c r="I167" i="3"/>
  <c r="I176" i="3"/>
  <c r="I196" i="3"/>
  <c r="I203" i="3"/>
  <c r="I59" i="3"/>
  <c r="I67" i="3"/>
  <c r="I77" i="3"/>
  <c r="I106" i="3"/>
  <c r="I126" i="3"/>
  <c r="I131" i="3"/>
  <c r="I140" i="3"/>
  <c r="I147" i="3"/>
  <c r="I158" i="3"/>
  <c r="I183" i="3"/>
  <c r="I12" i="3"/>
  <c r="I20" i="3"/>
  <c r="I28" i="3"/>
  <c r="I36" i="3"/>
  <c r="I46" i="3"/>
  <c r="I54" i="3"/>
  <c r="I85" i="3"/>
  <c r="I93" i="3"/>
  <c r="I101" i="3"/>
  <c r="I111" i="3"/>
  <c r="I119" i="3"/>
  <c r="I156" i="3"/>
  <c r="I165" i="3"/>
  <c r="I174" i="3"/>
  <c r="I194" i="3"/>
  <c r="I201" i="3"/>
  <c r="I135" i="2"/>
  <c r="I154" i="2"/>
  <c r="I9" i="2"/>
  <c r="I49" i="2"/>
  <c r="I89" i="2"/>
  <c r="I10" i="2"/>
  <c r="I82" i="2"/>
  <c r="I117" i="2"/>
  <c r="I163" i="2"/>
  <c r="I213" i="2"/>
  <c r="I78" i="2"/>
  <c r="I26" i="2"/>
  <c r="I11" i="2"/>
  <c r="I19" i="2"/>
  <c r="I27" i="2"/>
  <c r="I35" i="2"/>
  <c r="I43" i="2"/>
  <c r="I51" i="2"/>
  <c r="I59" i="2"/>
  <c r="I67" i="2"/>
  <c r="I75" i="2"/>
  <c r="I83" i="2"/>
  <c r="I91" i="2"/>
  <c r="I99" i="2"/>
  <c r="I104" i="2"/>
  <c r="I112" i="2"/>
  <c r="I120" i="2"/>
  <c r="I123" i="2"/>
  <c r="I126" i="2"/>
  <c r="I129" i="2"/>
  <c r="I132" i="2"/>
  <c r="I141" i="2"/>
  <c r="I187" i="2"/>
  <c r="I199" i="2"/>
  <c r="I183" i="2"/>
  <c r="I14" i="2"/>
  <c r="I94" i="2"/>
  <c r="I170" i="2"/>
  <c r="I201" i="2"/>
  <c r="I118" i="2"/>
  <c r="I121" i="2"/>
  <c r="I124" i="2"/>
  <c r="I133" i="2"/>
  <c r="I142" i="2"/>
  <c r="I148" i="2"/>
  <c r="I164" i="2"/>
  <c r="I171" i="2"/>
  <c r="I184" i="2"/>
  <c r="I194" i="2"/>
  <c r="I46" i="2"/>
  <c r="I107" i="2"/>
  <c r="I200" i="2"/>
  <c r="I25" i="2"/>
  <c r="I97" i="2"/>
  <c r="I110" i="2"/>
  <c r="I12" i="2"/>
  <c r="I20" i="2"/>
  <c r="I28" i="2"/>
  <c r="I36" i="2"/>
  <c r="I44" i="2"/>
  <c r="I52" i="2"/>
  <c r="I60" i="2"/>
  <c r="I68" i="2"/>
  <c r="I76" i="2"/>
  <c r="I84" i="2"/>
  <c r="I92" i="2"/>
  <c r="I100" i="2"/>
  <c r="I105" i="2"/>
  <c r="I113" i="2"/>
  <c r="I127" i="2"/>
  <c r="I130" i="2"/>
  <c r="I136" i="2"/>
  <c r="I139" i="2"/>
  <c r="I145" i="2"/>
  <c r="I158" i="2"/>
  <c r="I161" i="2"/>
  <c r="I175" i="2"/>
  <c r="I217" i="2"/>
  <c r="I86" i="2"/>
  <c r="I155" i="2"/>
  <c r="I195" i="2"/>
  <c r="I209" i="2"/>
  <c r="I228" i="2"/>
  <c r="I178" i="2"/>
  <c r="I73" i="2"/>
  <c r="I167" i="2"/>
  <c r="I179" i="2"/>
  <c r="I15" i="2"/>
  <c r="I23" i="2"/>
  <c r="I31" i="2"/>
  <c r="I39" i="2"/>
  <c r="I47" i="2"/>
  <c r="I55" i="2"/>
  <c r="I30" i="3"/>
  <c r="I87" i="3"/>
  <c r="I128" i="3"/>
  <c r="I69" i="3"/>
  <c r="I169" i="3"/>
  <c r="I95" i="3"/>
  <c r="I135" i="3"/>
  <c r="I14" i="3"/>
  <c r="I56" i="3"/>
  <c r="I178" i="3"/>
  <c r="I3" i="3" l="1"/>
  <c r="I1" i="3"/>
  <c r="I2" i="3"/>
  <c r="I1" i="2"/>
  <c r="I2" i="2"/>
  <c r="I3" i="2"/>
  <c r="J5" i="3"/>
  <c r="J5" i="2"/>
  <c r="H1" i="2"/>
  <c r="J35" i="2"/>
  <c r="J27" i="2"/>
  <c r="J75" i="2"/>
  <c r="J83" i="2"/>
  <c r="J91" i="2"/>
  <c r="J11" i="2"/>
  <c r="J99" i="2"/>
  <c r="J59" i="2"/>
  <c r="J112" i="2"/>
  <c r="J19" i="2"/>
  <c r="J123" i="2"/>
  <c r="J43" i="2"/>
  <c r="J51" i="2"/>
  <c r="J100" i="3"/>
  <c r="J189" i="3"/>
  <c r="J53" i="3"/>
  <c r="J19" i="3"/>
  <c r="J123" i="3"/>
  <c r="J74" i="3"/>
  <c r="J61" i="3"/>
  <c r="J11" i="3"/>
  <c r="J84" i="3"/>
  <c r="J144" i="3"/>
  <c r="J12" i="3"/>
  <c r="J20" i="3"/>
  <c r="J28" i="3"/>
  <c r="J36" i="3"/>
  <c r="J46" i="3"/>
  <c r="J54" i="3"/>
  <c r="J85" i="3"/>
  <c r="J93" i="3"/>
  <c r="J101" i="3"/>
  <c r="J111" i="3"/>
  <c r="J119" i="3"/>
  <c r="J156" i="3"/>
  <c r="J165" i="3"/>
  <c r="J174" i="3"/>
  <c r="J194" i="3"/>
  <c r="J201" i="3"/>
  <c r="J62" i="3"/>
  <c r="J70" i="3"/>
  <c r="J75" i="3"/>
  <c r="J138" i="3"/>
  <c r="J145" i="3"/>
  <c r="J154" i="3"/>
  <c r="J181" i="3"/>
  <c r="J15" i="3"/>
  <c r="J23" i="3"/>
  <c r="J31" i="3"/>
  <c r="J39" i="3"/>
  <c r="J49" i="3"/>
  <c r="J57" i="3"/>
  <c r="J80" i="3"/>
  <c r="J88" i="3"/>
  <c r="J96" i="3"/>
  <c r="J104" i="3"/>
  <c r="J114" i="3"/>
  <c r="J124" i="3"/>
  <c r="J129" i="3"/>
  <c r="J163" i="3"/>
  <c r="J172" i="3"/>
  <c r="J179" i="3"/>
  <c r="J192" i="3"/>
  <c r="J199" i="3"/>
  <c r="J44" i="3"/>
  <c r="J65" i="3"/>
  <c r="J73" i="3"/>
  <c r="J109" i="3"/>
  <c r="J136" i="3"/>
  <c r="J143" i="3"/>
  <c r="J152" i="3"/>
  <c r="J190" i="3"/>
  <c r="J10" i="3"/>
  <c r="J18" i="3"/>
  <c r="J26" i="3"/>
  <c r="J34" i="3"/>
  <c r="J52" i="3"/>
  <c r="J83" i="3"/>
  <c r="J91" i="3"/>
  <c r="J99" i="3"/>
  <c r="J117" i="3"/>
  <c r="J122" i="3"/>
  <c r="J161" i="3"/>
  <c r="J170" i="3"/>
  <c r="J177" i="3"/>
  <c r="J188" i="3"/>
  <c r="J197" i="3"/>
  <c r="J42" i="3"/>
  <c r="J60" i="3"/>
  <c r="J68" i="3"/>
  <c r="J107" i="3"/>
  <c r="J127" i="3"/>
  <c r="J134" i="3"/>
  <c r="J141" i="3"/>
  <c r="J150" i="3"/>
  <c r="J186" i="3"/>
  <c r="J13" i="3"/>
  <c r="J21" i="3"/>
  <c r="J29" i="3"/>
  <c r="J37" i="3"/>
  <c r="J47" i="3"/>
  <c r="J55" i="3"/>
  <c r="J78" i="3"/>
  <c r="J86" i="3"/>
  <c r="J94" i="3"/>
  <c r="J102" i="3"/>
  <c r="J112" i="3"/>
  <c r="J159" i="3"/>
  <c r="J168" i="3"/>
  <c r="J175" i="3"/>
  <c r="J195" i="3"/>
  <c r="J63" i="3"/>
  <c r="J71" i="3"/>
  <c r="J120" i="3"/>
  <c r="J132" i="3"/>
  <c r="J139" i="3"/>
  <c r="J148" i="3"/>
  <c r="J157" i="3"/>
  <c r="J184" i="3"/>
  <c r="J8" i="3"/>
  <c r="J16" i="3"/>
  <c r="J24" i="3"/>
  <c r="J32" i="3"/>
  <c r="J40" i="3"/>
  <c r="J50" i="3"/>
  <c r="J81" i="3"/>
  <c r="J89" i="3"/>
  <c r="J97" i="3"/>
  <c r="J105" i="3"/>
  <c r="J115" i="3"/>
  <c r="J125" i="3"/>
  <c r="J155" i="3"/>
  <c r="J166" i="3"/>
  <c r="J173" i="3"/>
  <c r="J193" i="3"/>
  <c r="J202" i="3"/>
  <c r="J45" i="3"/>
  <c r="J58" i="3"/>
  <c r="J66" i="3"/>
  <c r="J76" i="3"/>
  <c r="J130" i="3"/>
  <c r="J137" i="3"/>
  <c r="J146" i="3"/>
  <c r="J153" i="3"/>
  <c r="J182" i="3"/>
  <c r="J164" i="3"/>
  <c r="J171" i="3"/>
  <c r="J180" i="3"/>
  <c r="J191" i="3"/>
  <c r="J200" i="3"/>
  <c r="J14" i="3"/>
  <c r="J22" i="3"/>
  <c r="J30" i="3"/>
  <c r="J38" i="3"/>
  <c r="J43" i="3"/>
  <c r="J48" i="3"/>
  <c r="J56" i="3"/>
  <c r="J79" i="3"/>
  <c r="J87" i="3"/>
  <c r="J95" i="3"/>
  <c r="J103" i="3"/>
  <c r="J113" i="3"/>
  <c r="J128" i="3"/>
  <c r="J162" i="3"/>
  <c r="J169" i="3"/>
  <c r="J178" i="3"/>
  <c r="J187" i="3"/>
  <c r="J198" i="3"/>
  <c r="J64" i="3"/>
  <c r="J72" i="3"/>
  <c r="J108" i="3"/>
  <c r="J121" i="3"/>
  <c r="J133" i="3"/>
  <c r="J142" i="3"/>
  <c r="J149" i="3"/>
  <c r="J185" i="3"/>
  <c r="J9" i="3"/>
  <c r="J17" i="3"/>
  <c r="J25" i="3"/>
  <c r="J33" i="3"/>
  <c r="J41" i="3"/>
  <c r="J51" i="3"/>
  <c r="J82" i="3"/>
  <c r="J90" i="3"/>
  <c r="J98" i="3"/>
  <c r="J116" i="3"/>
  <c r="J160" i="3"/>
  <c r="J167" i="3"/>
  <c r="J176" i="3"/>
  <c r="J196" i="3"/>
  <c r="J203" i="3"/>
  <c r="J59" i="3"/>
  <c r="J67" i="3"/>
  <c r="J77" i="3"/>
  <c r="J106" i="3"/>
  <c r="J126" i="3"/>
  <c r="J131" i="3"/>
  <c r="J140" i="3"/>
  <c r="J147" i="3"/>
  <c r="J158" i="3"/>
  <c r="J183" i="3"/>
  <c r="J155" i="2"/>
  <c r="J228" i="2"/>
  <c r="J94" i="2"/>
  <c r="J170" i="2"/>
  <c r="J15" i="2"/>
  <c r="J23" i="2"/>
  <c r="J31" i="2"/>
  <c r="J39" i="2"/>
  <c r="J47" i="2"/>
  <c r="J55" i="2"/>
  <c r="J63" i="2"/>
  <c r="J71" i="2"/>
  <c r="J79" i="2"/>
  <c r="J87" i="2"/>
  <c r="J95" i="2"/>
  <c r="J108" i="2"/>
  <c r="J116" i="2"/>
  <c r="J196" i="2"/>
  <c r="J172" i="2"/>
  <c r="J38" i="2"/>
  <c r="J188" i="2"/>
  <c r="J154" i="2"/>
  <c r="J10" i="2"/>
  <c r="J18" i="2"/>
  <c r="J26" i="2"/>
  <c r="J34" i="2"/>
  <c r="J42" i="2"/>
  <c r="J50" i="2"/>
  <c r="J58" i="2"/>
  <c r="J66" i="2"/>
  <c r="J74" i="2"/>
  <c r="J82" i="2"/>
  <c r="J90" i="2"/>
  <c r="J98" i="2"/>
  <c r="J103" i="2"/>
  <c r="J111" i="2"/>
  <c r="J125" i="2"/>
  <c r="J134" i="2"/>
  <c r="J149" i="2"/>
  <c r="J183" i="2"/>
  <c r="J70" i="2"/>
  <c r="J119" i="2"/>
  <c r="J122" i="2"/>
  <c r="J128" i="2"/>
  <c r="J131" i="2"/>
  <c r="J137" i="2"/>
  <c r="J140" i="2"/>
  <c r="J146" i="2"/>
  <c r="J162" i="2"/>
  <c r="J204" i="2"/>
  <c r="J220" i="2"/>
  <c r="J86" i="2"/>
  <c r="J157" i="2"/>
  <c r="J229" i="2"/>
  <c r="J13" i="2"/>
  <c r="J29" i="2"/>
  <c r="J37" i="2"/>
  <c r="J45" i="2"/>
  <c r="J53" i="2"/>
  <c r="J61" i="2"/>
  <c r="J69" i="2"/>
  <c r="J77" i="2"/>
  <c r="J85" i="2"/>
  <c r="J93" i="2"/>
  <c r="J106" i="2"/>
  <c r="J114" i="2"/>
  <c r="J159" i="2"/>
  <c r="J177" i="2"/>
  <c r="J191" i="2"/>
  <c r="J54" i="2"/>
  <c r="J21" i="2"/>
  <c r="J101" i="2"/>
  <c r="J156" i="2"/>
  <c r="J169" i="2"/>
  <c r="J205" i="2"/>
  <c r="J212" i="2"/>
  <c r="J221" i="2"/>
  <c r="J187" i="2"/>
  <c r="J195" i="2"/>
  <c r="J182" i="2"/>
  <c r="J208" i="2"/>
  <c r="J216" i="2"/>
  <c r="J224" i="2"/>
  <c r="J232" i="2"/>
  <c r="J190" i="2"/>
  <c r="J198" i="2"/>
  <c r="J203" i="2"/>
  <c r="J211" i="2"/>
  <c r="J219" i="2"/>
  <c r="J227" i="2"/>
  <c r="J130" i="2"/>
  <c r="J143" i="2"/>
  <c r="J164" i="2"/>
  <c r="J185" i="2"/>
  <c r="J193" i="2"/>
  <c r="J206" i="2"/>
  <c r="J214" i="2"/>
  <c r="J222" i="2"/>
  <c r="J230" i="2"/>
  <c r="J209" i="2"/>
  <c r="J217" i="2"/>
  <c r="J225" i="2"/>
  <c r="J233" i="2"/>
  <c r="J165" i="2"/>
  <c r="J186" i="2"/>
  <c r="J194" i="2"/>
  <c r="J126" i="2"/>
  <c r="J139" i="2"/>
  <c r="J152" i="2"/>
  <c r="J173" i="2"/>
  <c r="J181" i="2"/>
  <c r="J207" i="2"/>
  <c r="J215" i="2"/>
  <c r="J223" i="2"/>
  <c r="J231" i="2"/>
  <c r="J197" i="2"/>
  <c r="J202" i="2"/>
  <c r="J168" i="2"/>
  <c r="J176" i="2"/>
  <c r="J184" i="2"/>
  <c r="J210" i="2"/>
  <c r="J218" i="2"/>
  <c r="J226" i="2"/>
  <c r="J234" i="2"/>
  <c r="J27" i="3"/>
  <c r="J110" i="3"/>
  <c r="J151" i="3"/>
  <c r="J135" i="3"/>
  <c r="J69" i="3"/>
  <c r="J92" i="3"/>
  <c r="J35" i="3"/>
  <c r="J118" i="3"/>
  <c r="J67" i="2"/>
  <c r="J22" i="2"/>
  <c r="J62" i="2"/>
  <c r="J8" i="2"/>
  <c r="J16" i="2"/>
  <c r="J24" i="2"/>
  <c r="J32" i="2"/>
  <c r="J40" i="2"/>
  <c r="J48" i="2"/>
  <c r="J56" i="2"/>
  <c r="J64" i="2"/>
  <c r="J72" i="2"/>
  <c r="J80" i="2"/>
  <c r="J88" i="2"/>
  <c r="J96" i="2"/>
  <c r="J109" i="2"/>
  <c r="J150" i="2"/>
  <c r="J153" i="2"/>
  <c r="J166" i="2"/>
  <c r="J117" i="2"/>
  <c r="J147" i="2"/>
  <c r="J163" i="2"/>
  <c r="J192" i="2"/>
  <c r="J213" i="2"/>
  <c r="J135" i="2"/>
  <c r="J144" i="2"/>
  <c r="J178" i="2"/>
  <c r="J9" i="2"/>
  <c r="J17" i="2"/>
  <c r="J25" i="2"/>
  <c r="J33" i="2"/>
  <c r="J41" i="2"/>
  <c r="J49" i="2"/>
  <c r="J57" i="2"/>
  <c r="J65" i="2"/>
  <c r="J73" i="2"/>
  <c r="J81" i="2"/>
  <c r="J89" i="2"/>
  <c r="J97" i="2"/>
  <c r="J102" i="2"/>
  <c r="J110" i="2"/>
  <c r="J151" i="2"/>
  <c r="J167" i="2"/>
  <c r="J179" i="2"/>
  <c r="J201" i="2"/>
  <c r="J120" i="2"/>
  <c r="J132" i="2"/>
  <c r="J141" i="2"/>
  <c r="J160" i="2"/>
  <c r="J200" i="2"/>
  <c r="J118" i="2"/>
  <c r="J121" i="2"/>
  <c r="J124" i="2"/>
  <c r="J133" i="2"/>
  <c r="J142" i="2"/>
  <c r="J148" i="2"/>
  <c r="J171" i="2"/>
  <c r="J46" i="2"/>
  <c r="J12" i="2"/>
  <c r="J20" i="2"/>
  <c r="J28" i="2"/>
  <c r="J36" i="2"/>
  <c r="J44" i="2"/>
  <c r="J52" i="2"/>
  <c r="J60" i="2"/>
  <c r="J68" i="2"/>
  <c r="J76" i="2"/>
  <c r="J84" i="2"/>
  <c r="J92" i="2"/>
  <c r="J100" i="2"/>
  <c r="J105" i="2"/>
  <c r="J113" i="2"/>
  <c r="J127" i="2"/>
  <c r="J136" i="2"/>
  <c r="J145" i="2"/>
  <c r="J158" i="2"/>
  <c r="J161" i="2"/>
  <c r="J175" i="2"/>
  <c r="J180" i="2"/>
  <c r="J189" i="2"/>
  <c r="J104" i="2"/>
  <c r="J129" i="2"/>
  <c r="J138" i="2"/>
  <c r="J199" i="2"/>
  <c r="J14" i="2"/>
  <c r="J30" i="2"/>
  <c r="J78" i="2"/>
  <c r="J107" i="2"/>
  <c r="J115" i="2"/>
  <c r="J174" i="2"/>
  <c r="J2" i="2" l="1"/>
  <c r="J1" i="2"/>
  <c r="J3" i="2"/>
  <c r="J3" i="3"/>
  <c r="J1" i="3"/>
  <c r="J2" i="3"/>
  <c r="K5" i="2"/>
  <c r="K5" i="3"/>
  <c r="K68" i="2"/>
  <c r="K76" i="2"/>
  <c r="K84" i="2"/>
  <c r="K92" i="2"/>
  <c r="K100" i="2"/>
  <c r="K105" i="2"/>
  <c r="K113" i="2"/>
  <c r="K127" i="2"/>
  <c r="K136" i="2"/>
  <c r="K145" i="2"/>
  <c r="K158" i="2"/>
  <c r="K161" i="2"/>
  <c r="K175" i="2"/>
  <c r="K180" i="2"/>
  <c r="K209" i="2"/>
  <c r="K126" i="2"/>
  <c r="K11" i="2"/>
  <c r="K141" i="2"/>
  <c r="K183" i="2"/>
  <c r="K155" i="2"/>
  <c r="K168" i="2"/>
  <c r="K185" i="2"/>
  <c r="K218" i="2"/>
  <c r="K51" i="2"/>
  <c r="K47" i="2"/>
  <c r="K79" i="2"/>
  <c r="K116" i="2"/>
  <c r="K152" i="2"/>
  <c r="K193" i="2"/>
  <c r="K14" i="2"/>
  <c r="K70" i="2"/>
  <c r="K23" i="2"/>
  <c r="K31" i="2"/>
  <c r="K55" i="2"/>
  <c r="K71" i="2"/>
  <c r="K95" i="2"/>
  <c r="K190" i="2"/>
  <c r="K172" i="2"/>
  <c r="K176" i="2"/>
  <c r="K75" i="2"/>
  <c r="K138" i="2"/>
  <c r="K160" i="2"/>
  <c r="K87" i="2"/>
  <c r="K10" i="2"/>
  <c r="K18" i="2"/>
  <c r="K26" i="2"/>
  <c r="K34" i="2"/>
  <c r="K42" i="2"/>
  <c r="K50" i="2"/>
  <c r="K58" i="2"/>
  <c r="K66" i="2"/>
  <c r="K74" i="2"/>
  <c r="K82" i="2"/>
  <c r="K90" i="2"/>
  <c r="K98" i="2"/>
  <c r="K103" i="2"/>
  <c r="K111" i="2"/>
  <c r="K125" i="2"/>
  <c r="K134" i="2"/>
  <c r="K149" i="2"/>
  <c r="K181" i="2"/>
  <c r="K91" i="2"/>
  <c r="K15" i="2"/>
  <c r="K63" i="2"/>
  <c r="K108" i="2"/>
  <c r="K119" i="2"/>
  <c r="K128" i="2"/>
  <c r="K137" i="2"/>
  <c r="K140" i="2"/>
  <c r="K143" i="2"/>
  <c r="K146" i="2"/>
  <c r="K162" i="2"/>
  <c r="K204" i="2"/>
  <c r="K214" i="2"/>
  <c r="K39" i="2"/>
  <c r="K210" i="2"/>
  <c r="K13" i="2"/>
  <c r="K21" i="2"/>
  <c r="K29" i="2"/>
  <c r="K37" i="2"/>
  <c r="K45" i="2"/>
  <c r="K53" i="2"/>
  <c r="K61" i="2"/>
  <c r="K69" i="2"/>
  <c r="K77" i="2"/>
  <c r="K85" i="2"/>
  <c r="K93" i="2"/>
  <c r="K106" i="2"/>
  <c r="K114" i="2"/>
  <c r="K159" i="2"/>
  <c r="K191" i="2"/>
  <c r="K233" i="2"/>
  <c r="K234" i="2"/>
  <c r="K179" i="2"/>
  <c r="K200" i="2"/>
  <c r="K213" i="2"/>
  <c r="K221" i="2"/>
  <c r="K229" i="2"/>
  <c r="K187" i="2"/>
  <c r="K195" i="2"/>
  <c r="K174" i="2"/>
  <c r="K182" i="2"/>
  <c r="K208" i="2"/>
  <c r="K216" i="2"/>
  <c r="K224" i="2"/>
  <c r="K232" i="2"/>
  <c r="K198" i="2"/>
  <c r="K203" i="2"/>
  <c r="K122" i="2"/>
  <c r="K135" i="2"/>
  <c r="K156" i="2"/>
  <c r="K169" i="2"/>
  <c r="K177" i="2"/>
  <c r="K211" i="2"/>
  <c r="K219" i="2"/>
  <c r="K227" i="2"/>
  <c r="K222" i="2"/>
  <c r="K230" i="2"/>
  <c r="K196" i="2"/>
  <c r="K201" i="2"/>
  <c r="K157" i="2"/>
  <c r="K170" i="2"/>
  <c r="K178" i="2"/>
  <c r="K199" i="2"/>
  <c r="K212" i="2"/>
  <c r="K220" i="2"/>
  <c r="K228" i="2"/>
  <c r="K131" i="2"/>
  <c r="K144" i="2"/>
  <c r="K165" i="2"/>
  <c r="K186" i="2"/>
  <c r="K194" i="2"/>
  <c r="K207" i="2"/>
  <c r="K215" i="2"/>
  <c r="K223" i="2"/>
  <c r="K231" i="2"/>
  <c r="K189" i="2"/>
  <c r="K197" i="2"/>
  <c r="K202" i="2"/>
  <c r="K58" i="3"/>
  <c r="K100" i="3"/>
  <c r="K110" i="3"/>
  <c r="K27" i="3"/>
  <c r="K19" i="3"/>
  <c r="K123" i="3"/>
  <c r="K191" i="3"/>
  <c r="K84" i="3"/>
  <c r="K45" i="3"/>
  <c r="K66" i="3"/>
  <c r="K146" i="3"/>
  <c r="K164" i="3"/>
  <c r="K200" i="3"/>
  <c r="K59" i="3"/>
  <c r="K67" i="3"/>
  <c r="K77" i="3"/>
  <c r="K106" i="3"/>
  <c r="K126" i="3"/>
  <c r="K131" i="3"/>
  <c r="K140" i="3"/>
  <c r="K147" i="3"/>
  <c r="K158" i="3"/>
  <c r="K183" i="3"/>
  <c r="K12" i="3"/>
  <c r="K20" i="3"/>
  <c r="K28" i="3"/>
  <c r="K36" i="3"/>
  <c r="K46" i="3"/>
  <c r="K54" i="3"/>
  <c r="K85" i="3"/>
  <c r="K93" i="3"/>
  <c r="K101" i="3"/>
  <c r="K111" i="3"/>
  <c r="K119" i="3"/>
  <c r="K156" i="3"/>
  <c r="K165" i="3"/>
  <c r="K174" i="3"/>
  <c r="K194" i="3"/>
  <c r="K201" i="3"/>
  <c r="K62" i="3"/>
  <c r="K70" i="3"/>
  <c r="K75" i="3"/>
  <c r="K138" i="3"/>
  <c r="K145" i="3"/>
  <c r="K154" i="3"/>
  <c r="K181" i="3"/>
  <c r="K15" i="3"/>
  <c r="K23" i="3"/>
  <c r="K31" i="3"/>
  <c r="K39" i="3"/>
  <c r="K49" i="3"/>
  <c r="K57" i="3"/>
  <c r="K80" i="3"/>
  <c r="K88" i="3"/>
  <c r="K96" i="3"/>
  <c r="K104" i="3"/>
  <c r="K114" i="3"/>
  <c r="K124" i="3"/>
  <c r="K129" i="3"/>
  <c r="K163" i="3"/>
  <c r="K172" i="3"/>
  <c r="K179" i="3"/>
  <c r="K192" i="3"/>
  <c r="K199" i="3"/>
  <c r="K44" i="3"/>
  <c r="K65" i="3"/>
  <c r="K73" i="3"/>
  <c r="K109" i="3"/>
  <c r="K136" i="3"/>
  <c r="K143" i="3"/>
  <c r="K152" i="3"/>
  <c r="K190" i="3"/>
  <c r="K10" i="3"/>
  <c r="K18" i="3"/>
  <c r="K26" i="3"/>
  <c r="K34" i="3"/>
  <c r="K52" i="3"/>
  <c r="K83" i="3"/>
  <c r="K91" i="3"/>
  <c r="K99" i="3"/>
  <c r="K117" i="3"/>
  <c r="K122" i="3"/>
  <c r="K161" i="3"/>
  <c r="K170" i="3"/>
  <c r="K177" i="3"/>
  <c r="K188" i="3"/>
  <c r="K197" i="3"/>
  <c r="K42" i="3"/>
  <c r="K60" i="3"/>
  <c r="K68" i="3"/>
  <c r="K107" i="3"/>
  <c r="K127" i="3"/>
  <c r="K134" i="3"/>
  <c r="K141" i="3"/>
  <c r="K150" i="3"/>
  <c r="K186" i="3"/>
  <c r="K13" i="3"/>
  <c r="K21" i="3"/>
  <c r="K29" i="3"/>
  <c r="K37" i="3"/>
  <c r="K47" i="3"/>
  <c r="K55" i="3"/>
  <c r="K78" i="3"/>
  <c r="K86" i="3"/>
  <c r="K94" i="3"/>
  <c r="K102" i="3"/>
  <c r="K112" i="3"/>
  <c r="K159" i="3"/>
  <c r="K168" i="3"/>
  <c r="K175" i="3"/>
  <c r="K195" i="3"/>
  <c r="K63" i="3"/>
  <c r="K71" i="3"/>
  <c r="K120" i="3"/>
  <c r="K132" i="3"/>
  <c r="K139" i="3"/>
  <c r="K148" i="3"/>
  <c r="K157" i="3"/>
  <c r="K184" i="3"/>
  <c r="K8" i="3"/>
  <c r="K16" i="3"/>
  <c r="K24" i="3"/>
  <c r="K32" i="3"/>
  <c r="K40" i="3"/>
  <c r="K50" i="3"/>
  <c r="K81" i="3"/>
  <c r="K89" i="3"/>
  <c r="K97" i="3"/>
  <c r="K105" i="3"/>
  <c r="K115" i="3"/>
  <c r="K125" i="3"/>
  <c r="K155" i="3"/>
  <c r="K166" i="3"/>
  <c r="K173" i="3"/>
  <c r="K193" i="3"/>
  <c r="K202" i="3"/>
  <c r="K182" i="3"/>
  <c r="K61" i="3"/>
  <c r="K69" i="3"/>
  <c r="K135" i="3"/>
  <c r="K144" i="3"/>
  <c r="K151" i="3"/>
  <c r="K189" i="3"/>
  <c r="K14" i="3"/>
  <c r="K22" i="3"/>
  <c r="K30" i="3"/>
  <c r="K38" i="3"/>
  <c r="K43" i="3"/>
  <c r="K48" i="3"/>
  <c r="K56" i="3"/>
  <c r="K79" i="3"/>
  <c r="K87" i="3"/>
  <c r="K95" i="3"/>
  <c r="K103" i="3"/>
  <c r="K113" i="3"/>
  <c r="K128" i="3"/>
  <c r="K162" i="3"/>
  <c r="K169" i="3"/>
  <c r="K178" i="3"/>
  <c r="K187" i="3"/>
  <c r="K198" i="3"/>
  <c r="K64" i="3"/>
  <c r="K72" i="3"/>
  <c r="K108" i="3"/>
  <c r="K121" i="3"/>
  <c r="K133" i="3"/>
  <c r="K142" i="3"/>
  <c r="K149" i="3"/>
  <c r="K185" i="3"/>
  <c r="K9" i="3"/>
  <c r="K17" i="3"/>
  <c r="K25" i="3"/>
  <c r="K33" i="3"/>
  <c r="K41" i="3"/>
  <c r="K51" i="3"/>
  <c r="K82" i="3"/>
  <c r="K90" i="3"/>
  <c r="K98" i="3"/>
  <c r="K116" i="3"/>
  <c r="K160" i="3"/>
  <c r="K167" i="3"/>
  <c r="K176" i="3"/>
  <c r="K196" i="3"/>
  <c r="K203" i="3"/>
  <c r="K101" i="2"/>
  <c r="K173" i="2"/>
  <c r="K205" i="2"/>
  <c r="K19" i="2"/>
  <c r="K35" i="2"/>
  <c r="K104" i="2"/>
  <c r="K132" i="2"/>
  <c r="K8" i="2"/>
  <c r="K16" i="2"/>
  <c r="K24" i="2"/>
  <c r="K32" i="2"/>
  <c r="K40" i="2"/>
  <c r="K48" i="2"/>
  <c r="K56" i="2"/>
  <c r="K64" i="2"/>
  <c r="K72" i="2"/>
  <c r="K80" i="2"/>
  <c r="K88" i="2"/>
  <c r="K96" i="2"/>
  <c r="K109" i="2"/>
  <c r="K150" i="2"/>
  <c r="K153" i="2"/>
  <c r="K166" i="2"/>
  <c r="K206" i="2"/>
  <c r="K43" i="2"/>
  <c r="K59" i="2"/>
  <c r="K67" i="2"/>
  <c r="K83" i="2"/>
  <c r="K99" i="2"/>
  <c r="K112" i="2"/>
  <c r="K120" i="2"/>
  <c r="K123" i="2"/>
  <c r="K129" i="2"/>
  <c r="K38" i="2"/>
  <c r="K54" i="2"/>
  <c r="K86" i="2"/>
  <c r="K154" i="2"/>
  <c r="K226" i="2"/>
  <c r="K46" i="2"/>
  <c r="K62" i="2"/>
  <c r="K78" i="2"/>
  <c r="K9" i="2"/>
  <c r="K17" i="2"/>
  <c r="K25" i="2"/>
  <c r="K33" i="2"/>
  <c r="K41" i="2"/>
  <c r="K49" i="2"/>
  <c r="K57" i="2"/>
  <c r="K65" i="2"/>
  <c r="K73" i="2"/>
  <c r="K81" i="2"/>
  <c r="K89" i="2"/>
  <c r="K97" i="2"/>
  <c r="K102" i="2"/>
  <c r="K110" i="2"/>
  <c r="K151" i="2"/>
  <c r="K164" i="2"/>
  <c r="K167" i="2"/>
  <c r="K184" i="2"/>
  <c r="K27" i="2"/>
  <c r="K30" i="2"/>
  <c r="K118" i="2"/>
  <c r="K121" i="2"/>
  <c r="K124" i="2"/>
  <c r="K130" i="2"/>
  <c r="K133" i="2"/>
  <c r="K139" i="2"/>
  <c r="K142" i="2"/>
  <c r="K148" i="2"/>
  <c r="K171" i="2"/>
  <c r="K217" i="2"/>
  <c r="K117" i="2"/>
  <c r="K147" i="2"/>
  <c r="K163" i="2"/>
  <c r="K192" i="2"/>
  <c r="K225" i="2"/>
  <c r="K22" i="2"/>
  <c r="K94" i="2"/>
  <c r="K107" i="2"/>
  <c r="K115" i="2"/>
  <c r="K188" i="2"/>
  <c r="K12" i="2"/>
  <c r="K20" i="2"/>
  <c r="K28" i="2"/>
  <c r="K36" i="2"/>
  <c r="K44" i="2"/>
  <c r="K52" i="2"/>
  <c r="K60" i="2"/>
  <c r="K130" i="3"/>
  <c r="K171" i="3"/>
  <c r="K153" i="3"/>
  <c r="K11" i="3"/>
  <c r="K53" i="3"/>
  <c r="K74" i="3"/>
  <c r="K180" i="3"/>
  <c r="K76" i="3"/>
  <c r="K137" i="3"/>
  <c r="K92" i="3"/>
  <c r="K35" i="3"/>
  <c r="K118" i="3"/>
  <c r="L118" i="3" l="1"/>
  <c r="N118" i="3" s="1"/>
  <c r="L35" i="3"/>
  <c r="N35" i="3" s="1"/>
  <c r="L92" i="3"/>
  <c r="N92" i="3" s="1"/>
  <c r="L137" i="3"/>
  <c r="N137" i="3" s="1"/>
  <c r="L76" i="3"/>
  <c r="N76" i="3" s="1"/>
  <c r="L180" i="3"/>
  <c r="N180" i="3" s="1"/>
  <c r="L74" i="3"/>
  <c r="N74" i="3" s="1"/>
  <c r="L53" i="3"/>
  <c r="N53" i="3" s="1"/>
  <c r="L11" i="3"/>
  <c r="N11" i="3" s="1"/>
  <c r="L153" i="3"/>
  <c r="N153" i="3" s="1"/>
  <c r="L171" i="3"/>
  <c r="N171" i="3" s="1"/>
  <c r="L130" i="3"/>
  <c r="N130" i="3" s="1"/>
  <c r="L60" i="2"/>
  <c r="N60" i="2" s="1"/>
  <c r="L52" i="2"/>
  <c r="N52" i="2" s="1"/>
  <c r="L44" i="2"/>
  <c r="N44" i="2" s="1"/>
  <c r="L36" i="2"/>
  <c r="N36" i="2" s="1"/>
  <c r="L28" i="2"/>
  <c r="N28" i="2" s="1"/>
  <c r="L20" i="2"/>
  <c r="N20" i="2" s="1"/>
  <c r="L12" i="2"/>
  <c r="N12" i="2" s="1"/>
  <c r="L188" i="2"/>
  <c r="N188" i="2" s="1"/>
  <c r="L115" i="2"/>
  <c r="N115" i="2" s="1"/>
  <c r="L107" i="2"/>
  <c r="N107" i="2" s="1"/>
  <c r="L94" i="2"/>
  <c r="N94" i="2" s="1"/>
  <c r="L22" i="2"/>
  <c r="N22" i="2" s="1"/>
  <c r="L225" i="2"/>
  <c r="N225" i="2" s="1"/>
  <c r="L192" i="2"/>
  <c r="N192" i="2" s="1"/>
  <c r="L163" i="2"/>
  <c r="N163" i="2" s="1"/>
  <c r="L147" i="2"/>
  <c r="N147" i="2" s="1"/>
  <c r="L117" i="2"/>
  <c r="N117" i="2" s="1"/>
  <c r="L217" i="2"/>
  <c r="N217" i="2" s="1"/>
  <c r="L171" i="2"/>
  <c r="N171" i="2" s="1"/>
  <c r="L148" i="2"/>
  <c r="N148" i="2" s="1"/>
  <c r="L142" i="2"/>
  <c r="N142" i="2" s="1"/>
  <c r="L139" i="2"/>
  <c r="N139" i="2" s="1"/>
  <c r="L133" i="2"/>
  <c r="N133" i="2" s="1"/>
  <c r="L130" i="2"/>
  <c r="N130" i="2" s="1"/>
  <c r="L124" i="2"/>
  <c r="N124" i="2" s="1"/>
  <c r="L121" i="2"/>
  <c r="N121" i="2" s="1"/>
  <c r="L118" i="2"/>
  <c r="N118" i="2" s="1"/>
  <c r="L30" i="2"/>
  <c r="N30" i="2" s="1"/>
  <c r="L27" i="2"/>
  <c r="N27" i="2" s="1"/>
  <c r="L184" i="2"/>
  <c r="N184" i="2" s="1"/>
  <c r="L167" i="2"/>
  <c r="N167" i="2" s="1"/>
  <c r="L164" i="2"/>
  <c r="N164" i="2" s="1"/>
  <c r="L151" i="2"/>
  <c r="N151" i="2" s="1"/>
  <c r="L110" i="2"/>
  <c r="N110" i="2" s="1"/>
  <c r="L102" i="2"/>
  <c r="N102" i="2" s="1"/>
  <c r="L97" i="2"/>
  <c r="N97" i="2" s="1"/>
  <c r="L89" i="2"/>
  <c r="N89" i="2" s="1"/>
  <c r="L81" i="2"/>
  <c r="N81" i="2" s="1"/>
  <c r="L73" i="2"/>
  <c r="N73" i="2" s="1"/>
  <c r="L65" i="2"/>
  <c r="N65" i="2" s="1"/>
  <c r="L57" i="2"/>
  <c r="N57" i="2" s="1"/>
  <c r="L49" i="2"/>
  <c r="N49" i="2" s="1"/>
  <c r="L41" i="2"/>
  <c r="N41" i="2" s="1"/>
  <c r="L33" i="2"/>
  <c r="N33" i="2" s="1"/>
  <c r="L25" i="2"/>
  <c r="N25" i="2" s="1"/>
  <c r="L17" i="2"/>
  <c r="N17" i="2" s="1"/>
  <c r="L9" i="2"/>
  <c r="N9" i="2" s="1"/>
  <c r="L78" i="2"/>
  <c r="N78" i="2" s="1"/>
  <c r="L62" i="2"/>
  <c r="N62" i="2" s="1"/>
  <c r="L46" i="2"/>
  <c r="N46" i="2" s="1"/>
  <c r="L226" i="2"/>
  <c r="N226" i="2" s="1"/>
  <c r="L154" i="2"/>
  <c r="N154" i="2" s="1"/>
  <c r="L86" i="2"/>
  <c r="N86" i="2" s="1"/>
  <c r="L54" i="2"/>
  <c r="N54" i="2" s="1"/>
  <c r="L38" i="2"/>
  <c r="N38" i="2" s="1"/>
  <c r="L129" i="2"/>
  <c r="N129" i="2" s="1"/>
  <c r="L123" i="2"/>
  <c r="N123" i="2" s="1"/>
  <c r="L120" i="2"/>
  <c r="N120" i="2" s="1"/>
  <c r="L112" i="2"/>
  <c r="N112" i="2" s="1"/>
  <c r="L99" i="2"/>
  <c r="N99" i="2" s="1"/>
  <c r="L83" i="2"/>
  <c r="N83" i="2" s="1"/>
  <c r="L67" i="2"/>
  <c r="N67" i="2" s="1"/>
  <c r="L59" i="2"/>
  <c r="N59" i="2" s="1"/>
  <c r="L43" i="2"/>
  <c r="N43" i="2" s="1"/>
  <c r="L206" i="2"/>
  <c r="N206" i="2" s="1"/>
  <c r="L166" i="2"/>
  <c r="N166" i="2" s="1"/>
  <c r="L153" i="2"/>
  <c r="N153" i="2" s="1"/>
  <c r="L150" i="2"/>
  <c r="N150" i="2" s="1"/>
  <c r="L109" i="2"/>
  <c r="N109" i="2" s="1"/>
  <c r="L96" i="2"/>
  <c r="N96" i="2" s="1"/>
  <c r="L88" i="2"/>
  <c r="N88" i="2" s="1"/>
  <c r="L80" i="2"/>
  <c r="N80" i="2" s="1"/>
  <c r="L72" i="2"/>
  <c r="N72" i="2" s="1"/>
  <c r="L64" i="2"/>
  <c r="N64" i="2" s="1"/>
  <c r="L56" i="2"/>
  <c r="N56" i="2" s="1"/>
  <c r="L48" i="2"/>
  <c r="N48" i="2" s="1"/>
  <c r="L40" i="2"/>
  <c r="N40" i="2" s="1"/>
  <c r="L32" i="2"/>
  <c r="N32" i="2" s="1"/>
  <c r="L24" i="2"/>
  <c r="N24" i="2" s="1"/>
  <c r="L16" i="2"/>
  <c r="N16" i="2" s="1"/>
  <c r="K2" i="2"/>
  <c r="K1" i="2"/>
  <c r="L8" i="2"/>
  <c r="L132" i="2"/>
  <c r="N132" i="2" s="1"/>
  <c r="L104" i="2"/>
  <c r="N104" i="2" s="1"/>
  <c r="L35" i="2"/>
  <c r="N35" i="2" s="1"/>
  <c r="L19" i="2"/>
  <c r="N19" i="2" s="1"/>
  <c r="L205" i="2"/>
  <c r="N205" i="2" s="1"/>
  <c r="L173" i="2"/>
  <c r="N173" i="2" s="1"/>
  <c r="L101" i="2"/>
  <c r="N101" i="2" s="1"/>
  <c r="L203" i="3"/>
  <c r="N203" i="3" s="1"/>
  <c r="L196" i="3"/>
  <c r="N196" i="3" s="1"/>
  <c r="L176" i="3"/>
  <c r="N176" i="3" s="1"/>
  <c r="L167" i="3"/>
  <c r="N167" i="3" s="1"/>
  <c r="L160" i="3"/>
  <c r="N160" i="3" s="1"/>
  <c r="L116" i="3"/>
  <c r="N116" i="3" s="1"/>
  <c r="L98" i="3"/>
  <c r="N98" i="3" s="1"/>
  <c r="L90" i="3"/>
  <c r="N90" i="3" s="1"/>
  <c r="L82" i="3"/>
  <c r="N82" i="3" s="1"/>
  <c r="L51" i="3"/>
  <c r="N51" i="3" s="1"/>
  <c r="L41" i="3"/>
  <c r="N41" i="3" s="1"/>
  <c r="L33" i="3"/>
  <c r="N33" i="3" s="1"/>
  <c r="L25" i="3"/>
  <c r="N25" i="3" s="1"/>
  <c r="L17" i="3"/>
  <c r="N17" i="3" s="1"/>
  <c r="L9" i="3"/>
  <c r="N9" i="3" s="1"/>
  <c r="L185" i="3"/>
  <c r="N185" i="3" s="1"/>
  <c r="L149" i="3"/>
  <c r="N149" i="3" s="1"/>
  <c r="L142" i="3"/>
  <c r="N142" i="3" s="1"/>
  <c r="L133" i="3"/>
  <c r="N133" i="3" s="1"/>
  <c r="L121" i="3"/>
  <c r="N121" i="3" s="1"/>
  <c r="L108" i="3"/>
  <c r="N108" i="3" s="1"/>
  <c r="L72" i="3"/>
  <c r="N72" i="3" s="1"/>
  <c r="L64" i="3"/>
  <c r="N64" i="3" s="1"/>
  <c r="L198" i="3"/>
  <c r="N198" i="3" s="1"/>
  <c r="L187" i="3"/>
  <c r="N187" i="3" s="1"/>
  <c r="L178" i="3"/>
  <c r="N178" i="3" s="1"/>
  <c r="L169" i="3"/>
  <c r="N169" i="3" s="1"/>
  <c r="L162" i="3"/>
  <c r="N162" i="3" s="1"/>
  <c r="L128" i="3"/>
  <c r="N128" i="3" s="1"/>
  <c r="L113" i="3"/>
  <c r="N113" i="3" s="1"/>
  <c r="L103" i="3"/>
  <c r="N103" i="3" s="1"/>
  <c r="L95" i="3"/>
  <c r="N95" i="3" s="1"/>
  <c r="L87" i="3"/>
  <c r="N87" i="3" s="1"/>
  <c r="L79" i="3"/>
  <c r="N79" i="3" s="1"/>
  <c r="L56" i="3"/>
  <c r="N56" i="3" s="1"/>
  <c r="L48" i="3"/>
  <c r="N48" i="3" s="1"/>
  <c r="L43" i="3"/>
  <c r="N43" i="3" s="1"/>
  <c r="L38" i="3"/>
  <c r="N38" i="3" s="1"/>
  <c r="L30" i="3"/>
  <c r="N30" i="3" s="1"/>
  <c r="L22" i="3"/>
  <c r="N22" i="3" s="1"/>
  <c r="L14" i="3"/>
  <c r="N14" i="3" s="1"/>
  <c r="L189" i="3"/>
  <c r="N189" i="3" s="1"/>
  <c r="L151" i="3"/>
  <c r="N151" i="3" s="1"/>
  <c r="L144" i="3"/>
  <c r="N144" i="3" s="1"/>
  <c r="L135" i="3"/>
  <c r="N135" i="3" s="1"/>
  <c r="L69" i="3"/>
  <c r="N69" i="3" s="1"/>
  <c r="L61" i="3"/>
  <c r="N61" i="3" s="1"/>
  <c r="L182" i="3"/>
  <c r="N182" i="3" s="1"/>
  <c r="L202" i="3"/>
  <c r="N202" i="3" s="1"/>
  <c r="L193" i="3"/>
  <c r="N193" i="3" s="1"/>
  <c r="L173" i="3"/>
  <c r="N173" i="3" s="1"/>
  <c r="L166" i="3"/>
  <c r="N166" i="3" s="1"/>
  <c r="L155" i="3"/>
  <c r="N155" i="3" s="1"/>
  <c r="L125" i="3"/>
  <c r="N125" i="3" s="1"/>
  <c r="L115" i="3"/>
  <c r="N115" i="3" s="1"/>
  <c r="L105" i="3"/>
  <c r="N105" i="3" s="1"/>
  <c r="L97" i="3"/>
  <c r="N97" i="3" s="1"/>
  <c r="L89" i="3"/>
  <c r="N89" i="3" s="1"/>
  <c r="L81" i="3"/>
  <c r="N81" i="3" s="1"/>
  <c r="L50" i="3"/>
  <c r="N50" i="3" s="1"/>
  <c r="L40" i="3"/>
  <c r="N40" i="3" s="1"/>
  <c r="L32" i="3"/>
  <c r="N32" i="3" s="1"/>
  <c r="L24" i="3"/>
  <c r="N24" i="3" s="1"/>
  <c r="K3" i="3"/>
  <c r="L16" i="3"/>
  <c r="N16" i="3" s="1"/>
  <c r="K1" i="3"/>
  <c r="L1" i="3" s="1"/>
  <c r="K2" i="3"/>
  <c r="L2" i="3" s="1"/>
  <c r="L8" i="3"/>
  <c r="N8" i="3" s="1"/>
  <c r="L184" i="3"/>
  <c r="N184" i="3" s="1"/>
  <c r="L157" i="3"/>
  <c r="N157" i="3" s="1"/>
  <c r="L148" i="3"/>
  <c r="N148" i="3" s="1"/>
  <c r="L139" i="3"/>
  <c r="N139" i="3" s="1"/>
  <c r="L132" i="3"/>
  <c r="N132" i="3" s="1"/>
  <c r="L120" i="3"/>
  <c r="N120" i="3" s="1"/>
  <c r="L71" i="3"/>
  <c r="N71" i="3" s="1"/>
  <c r="L63" i="3"/>
  <c r="N63" i="3" s="1"/>
  <c r="L195" i="3"/>
  <c r="N195" i="3" s="1"/>
  <c r="L175" i="3"/>
  <c r="N175" i="3" s="1"/>
  <c r="L168" i="3"/>
  <c r="N168" i="3" s="1"/>
  <c r="L159" i="3"/>
  <c r="N159" i="3" s="1"/>
  <c r="L112" i="3"/>
  <c r="N112" i="3" s="1"/>
  <c r="L102" i="3"/>
  <c r="N102" i="3" s="1"/>
  <c r="L94" i="3"/>
  <c r="N94" i="3" s="1"/>
  <c r="L86" i="3"/>
  <c r="N86" i="3" s="1"/>
  <c r="L78" i="3"/>
  <c r="N78" i="3" s="1"/>
  <c r="L55" i="3"/>
  <c r="N55" i="3" s="1"/>
  <c r="L47" i="3"/>
  <c r="N47" i="3" s="1"/>
  <c r="L37" i="3"/>
  <c r="N37" i="3" s="1"/>
  <c r="L29" i="3"/>
  <c r="N29" i="3" s="1"/>
  <c r="L21" i="3"/>
  <c r="N21" i="3" s="1"/>
  <c r="L13" i="3"/>
  <c r="N13" i="3" s="1"/>
  <c r="L186" i="3"/>
  <c r="N186" i="3" s="1"/>
  <c r="L150" i="3"/>
  <c r="N150" i="3" s="1"/>
  <c r="L141" i="3"/>
  <c r="N141" i="3" s="1"/>
  <c r="L134" i="3"/>
  <c r="N134" i="3" s="1"/>
  <c r="L127" i="3"/>
  <c r="N127" i="3" s="1"/>
  <c r="L107" i="3"/>
  <c r="N107" i="3" s="1"/>
  <c r="L68" i="3"/>
  <c r="N68" i="3" s="1"/>
  <c r="L60" i="3"/>
  <c r="N60" i="3" s="1"/>
  <c r="L42" i="3"/>
  <c r="N42" i="3" s="1"/>
  <c r="L197" i="3"/>
  <c r="N197" i="3" s="1"/>
  <c r="L188" i="3"/>
  <c r="N188" i="3" s="1"/>
  <c r="L177" i="3"/>
  <c r="N177" i="3" s="1"/>
  <c r="L170" i="3"/>
  <c r="N170" i="3" s="1"/>
  <c r="L161" i="3"/>
  <c r="N161" i="3" s="1"/>
  <c r="L122" i="3"/>
  <c r="N122" i="3" s="1"/>
  <c r="L117" i="3"/>
  <c r="N117" i="3" s="1"/>
  <c r="L99" i="3"/>
  <c r="N99" i="3" s="1"/>
  <c r="L91" i="3"/>
  <c r="N91" i="3" s="1"/>
  <c r="L83" i="3"/>
  <c r="N83" i="3" s="1"/>
  <c r="L52" i="3"/>
  <c r="N52" i="3" s="1"/>
  <c r="L34" i="3"/>
  <c r="N34" i="3" s="1"/>
  <c r="L26" i="3"/>
  <c r="N26" i="3" s="1"/>
  <c r="L18" i="3"/>
  <c r="N18" i="3" s="1"/>
  <c r="L10" i="3"/>
  <c r="N10" i="3" s="1"/>
  <c r="L190" i="3"/>
  <c r="N190" i="3" s="1"/>
  <c r="L152" i="3"/>
  <c r="N152" i="3" s="1"/>
  <c r="L143" i="3"/>
  <c r="N143" i="3" s="1"/>
  <c r="L136" i="3"/>
  <c r="N136" i="3" s="1"/>
  <c r="L109" i="3"/>
  <c r="N109" i="3" s="1"/>
  <c r="L73" i="3"/>
  <c r="N73" i="3" s="1"/>
  <c r="L65" i="3"/>
  <c r="N65" i="3" s="1"/>
  <c r="L44" i="3"/>
  <c r="N44" i="3" s="1"/>
  <c r="L199" i="3"/>
  <c r="N199" i="3" s="1"/>
  <c r="L192" i="3"/>
  <c r="N192" i="3" s="1"/>
  <c r="L179" i="3"/>
  <c r="N179" i="3" s="1"/>
  <c r="L172" i="3"/>
  <c r="N172" i="3" s="1"/>
  <c r="L163" i="3"/>
  <c r="N163" i="3" s="1"/>
  <c r="L129" i="3"/>
  <c r="N129" i="3" s="1"/>
  <c r="L124" i="3"/>
  <c r="N124" i="3" s="1"/>
  <c r="L114" i="3"/>
  <c r="N114" i="3" s="1"/>
  <c r="L104" i="3"/>
  <c r="N104" i="3" s="1"/>
  <c r="L96" i="3"/>
  <c r="N96" i="3" s="1"/>
  <c r="L88" i="3"/>
  <c r="N88" i="3" s="1"/>
  <c r="L80" i="3"/>
  <c r="N80" i="3" s="1"/>
  <c r="L57" i="3"/>
  <c r="N57" i="3" s="1"/>
  <c r="L49" i="3"/>
  <c r="N49" i="3" s="1"/>
  <c r="L39" i="3"/>
  <c r="N39" i="3" s="1"/>
  <c r="L31" i="3"/>
  <c r="N31" i="3" s="1"/>
  <c r="L23" i="3"/>
  <c r="N23" i="3" s="1"/>
  <c r="L15" i="3"/>
  <c r="N15" i="3" s="1"/>
  <c r="L181" i="3"/>
  <c r="N181" i="3" s="1"/>
  <c r="L154" i="3"/>
  <c r="N154" i="3" s="1"/>
  <c r="L145" i="3"/>
  <c r="N145" i="3" s="1"/>
  <c r="L138" i="3"/>
  <c r="N138" i="3" s="1"/>
  <c r="L75" i="3"/>
  <c r="N75" i="3" s="1"/>
  <c r="L70" i="3"/>
  <c r="N70" i="3" s="1"/>
  <c r="L62" i="3"/>
  <c r="N62" i="3" s="1"/>
  <c r="L201" i="3"/>
  <c r="N201" i="3" s="1"/>
  <c r="L194" i="3"/>
  <c r="N194" i="3" s="1"/>
  <c r="L174" i="3"/>
  <c r="N174" i="3" s="1"/>
  <c r="L165" i="3"/>
  <c r="N165" i="3" s="1"/>
  <c r="L156" i="3"/>
  <c r="N156" i="3" s="1"/>
  <c r="L119" i="3"/>
  <c r="N119" i="3" s="1"/>
  <c r="L111" i="3"/>
  <c r="N111" i="3" s="1"/>
  <c r="L101" i="3"/>
  <c r="N101" i="3" s="1"/>
  <c r="L93" i="3"/>
  <c r="N93" i="3" s="1"/>
  <c r="L85" i="3"/>
  <c r="N85" i="3" s="1"/>
  <c r="L54" i="3"/>
  <c r="N54" i="3" s="1"/>
  <c r="L46" i="3"/>
  <c r="N46" i="3" s="1"/>
  <c r="L36" i="3"/>
  <c r="N36" i="3" s="1"/>
  <c r="L28" i="3"/>
  <c r="N28" i="3" s="1"/>
  <c r="L20" i="3"/>
  <c r="N20" i="3" s="1"/>
  <c r="L12" i="3"/>
  <c r="N12" i="3" s="1"/>
  <c r="L183" i="3"/>
  <c r="N183" i="3" s="1"/>
  <c r="L158" i="3"/>
  <c r="N158" i="3" s="1"/>
  <c r="L147" i="3"/>
  <c r="N147" i="3" s="1"/>
  <c r="L140" i="3"/>
  <c r="N140" i="3" s="1"/>
  <c r="L131" i="3"/>
  <c r="N131" i="3" s="1"/>
  <c r="L126" i="3"/>
  <c r="N126" i="3" s="1"/>
  <c r="L106" i="3"/>
  <c r="N106" i="3" s="1"/>
  <c r="L77" i="3"/>
  <c r="N77" i="3" s="1"/>
  <c r="L67" i="3"/>
  <c r="N67" i="3" s="1"/>
  <c r="L59" i="3"/>
  <c r="N59" i="3" s="1"/>
  <c r="L200" i="3"/>
  <c r="N200" i="3" s="1"/>
  <c r="L164" i="3"/>
  <c r="N164" i="3" s="1"/>
  <c r="L146" i="3"/>
  <c r="N146" i="3" s="1"/>
  <c r="L66" i="3"/>
  <c r="N66" i="3" s="1"/>
  <c r="L45" i="3"/>
  <c r="N45" i="3" s="1"/>
  <c r="L84" i="3"/>
  <c r="N84" i="3" s="1"/>
  <c r="L191" i="3"/>
  <c r="N191" i="3" s="1"/>
  <c r="L123" i="3"/>
  <c r="N123" i="3" s="1"/>
  <c r="L19" i="3"/>
  <c r="N19" i="3" s="1"/>
  <c r="L27" i="3"/>
  <c r="N27" i="3" s="1"/>
  <c r="L110" i="3"/>
  <c r="N110" i="3" s="1"/>
  <c r="L100" i="3"/>
  <c r="N100" i="3" s="1"/>
  <c r="L58" i="3"/>
  <c r="N58" i="3" s="1"/>
  <c r="L202" i="2"/>
  <c r="N202" i="2" s="1"/>
  <c r="L197" i="2"/>
  <c r="N197" i="2" s="1"/>
  <c r="L189" i="2"/>
  <c r="N189" i="2" s="1"/>
  <c r="L231" i="2"/>
  <c r="N231" i="2" s="1"/>
  <c r="L223" i="2"/>
  <c r="N223" i="2" s="1"/>
  <c r="L215" i="2"/>
  <c r="N215" i="2" s="1"/>
  <c r="L207" i="2"/>
  <c r="N207" i="2" s="1"/>
  <c r="L194" i="2"/>
  <c r="N194" i="2" s="1"/>
  <c r="L186" i="2"/>
  <c r="N186" i="2" s="1"/>
  <c r="L165" i="2"/>
  <c r="N165" i="2" s="1"/>
  <c r="L144" i="2"/>
  <c r="N144" i="2" s="1"/>
  <c r="L131" i="2"/>
  <c r="N131" i="2" s="1"/>
  <c r="L228" i="2"/>
  <c r="N228" i="2" s="1"/>
  <c r="L220" i="2"/>
  <c r="N220" i="2" s="1"/>
  <c r="L212" i="2"/>
  <c r="N212" i="2" s="1"/>
  <c r="L199" i="2"/>
  <c r="N199" i="2" s="1"/>
  <c r="L178" i="2"/>
  <c r="N178" i="2" s="1"/>
  <c r="L170" i="2"/>
  <c r="N170" i="2" s="1"/>
  <c r="L157" i="2"/>
  <c r="N157" i="2" s="1"/>
  <c r="L201" i="2"/>
  <c r="N201" i="2" s="1"/>
  <c r="L196" i="2"/>
  <c r="N196" i="2" s="1"/>
  <c r="L230" i="2"/>
  <c r="N230" i="2" s="1"/>
  <c r="L222" i="2"/>
  <c r="N222" i="2" s="1"/>
  <c r="L227" i="2"/>
  <c r="N227" i="2" s="1"/>
  <c r="L219" i="2"/>
  <c r="N219" i="2" s="1"/>
  <c r="L211" i="2"/>
  <c r="N211" i="2" s="1"/>
  <c r="L177" i="2"/>
  <c r="N177" i="2" s="1"/>
  <c r="L169" i="2"/>
  <c r="N169" i="2" s="1"/>
  <c r="L156" i="2"/>
  <c r="N156" i="2" s="1"/>
  <c r="L135" i="2"/>
  <c r="N135" i="2" s="1"/>
  <c r="L122" i="2"/>
  <c r="N122" i="2" s="1"/>
  <c r="L203" i="2"/>
  <c r="N203" i="2" s="1"/>
  <c r="L198" i="2"/>
  <c r="N198" i="2" s="1"/>
  <c r="L232" i="2"/>
  <c r="N232" i="2" s="1"/>
  <c r="L224" i="2"/>
  <c r="N224" i="2" s="1"/>
  <c r="L216" i="2"/>
  <c r="N216" i="2" s="1"/>
  <c r="L208" i="2"/>
  <c r="N208" i="2" s="1"/>
  <c r="L182" i="2"/>
  <c r="N182" i="2" s="1"/>
  <c r="L174" i="2"/>
  <c r="N174" i="2" s="1"/>
  <c r="L195" i="2"/>
  <c r="N195" i="2" s="1"/>
  <c r="L187" i="2"/>
  <c r="N187" i="2" s="1"/>
  <c r="L229" i="2"/>
  <c r="N229" i="2" s="1"/>
  <c r="L221" i="2"/>
  <c r="N221" i="2" s="1"/>
  <c r="L213" i="2"/>
  <c r="N213" i="2" s="1"/>
  <c r="L200" i="2"/>
  <c r="N200" i="2" s="1"/>
  <c r="L179" i="2"/>
  <c r="N179" i="2" s="1"/>
  <c r="L234" i="2"/>
  <c r="N234" i="2" s="1"/>
  <c r="L233" i="2"/>
  <c r="N233" i="2" s="1"/>
  <c r="L191" i="2"/>
  <c r="N191" i="2" s="1"/>
  <c r="K3" i="2"/>
  <c r="L159" i="2"/>
  <c r="N159" i="2" s="1"/>
  <c r="L114" i="2"/>
  <c r="N114" i="2" s="1"/>
  <c r="L106" i="2"/>
  <c r="N106" i="2" s="1"/>
  <c r="L93" i="2"/>
  <c r="N93" i="2" s="1"/>
  <c r="L85" i="2"/>
  <c r="N85" i="2" s="1"/>
  <c r="L77" i="2"/>
  <c r="N77" i="2" s="1"/>
  <c r="L69" i="2"/>
  <c r="N69" i="2" s="1"/>
  <c r="L61" i="2"/>
  <c r="N61" i="2" s="1"/>
  <c r="L53" i="2"/>
  <c r="N53" i="2" s="1"/>
  <c r="L45" i="2"/>
  <c r="N45" i="2" s="1"/>
  <c r="L37" i="2"/>
  <c r="N37" i="2" s="1"/>
  <c r="L29" i="2"/>
  <c r="N29" i="2" s="1"/>
  <c r="L21" i="2"/>
  <c r="N21" i="2" s="1"/>
  <c r="L13" i="2"/>
  <c r="N13" i="2" s="1"/>
  <c r="L210" i="2"/>
  <c r="N210" i="2" s="1"/>
  <c r="L39" i="2"/>
  <c r="N39" i="2" s="1"/>
  <c r="L214" i="2"/>
  <c r="N214" i="2" s="1"/>
  <c r="L204" i="2"/>
  <c r="N204" i="2" s="1"/>
  <c r="L162" i="2"/>
  <c r="N162" i="2" s="1"/>
  <c r="L146" i="2"/>
  <c r="N146" i="2" s="1"/>
  <c r="L143" i="2"/>
  <c r="N143" i="2" s="1"/>
  <c r="L140" i="2"/>
  <c r="N140" i="2" s="1"/>
  <c r="L137" i="2"/>
  <c r="N137" i="2" s="1"/>
  <c r="L128" i="2"/>
  <c r="N128" i="2" s="1"/>
  <c r="L119" i="2"/>
  <c r="N119" i="2" s="1"/>
  <c r="L108" i="2"/>
  <c r="N108" i="2" s="1"/>
  <c r="L63" i="2"/>
  <c r="N63" i="2" s="1"/>
  <c r="L15" i="2"/>
  <c r="N15" i="2" s="1"/>
  <c r="L91" i="2"/>
  <c r="N91" i="2" s="1"/>
  <c r="L181" i="2"/>
  <c r="N181" i="2" s="1"/>
  <c r="L149" i="2"/>
  <c r="N149" i="2" s="1"/>
  <c r="L134" i="2"/>
  <c r="N134" i="2" s="1"/>
  <c r="L125" i="2"/>
  <c r="N125" i="2" s="1"/>
  <c r="L111" i="2"/>
  <c r="N111" i="2" s="1"/>
  <c r="L103" i="2"/>
  <c r="N103" i="2" s="1"/>
  <c r="L98" i="2"/>
  <c r="N98" i="2" s="1"/>
  <c r="L90" i="2"/>
  <c r="N90" i="2" s="1"/>
  <c r="L82" i="2"/>
  <c r="N82" i="2" s="1"/>
  <c r="L74" i="2"/>
  <c r="N74" i="2" s="1"/>
  <c r="L66" i="2"/>
  <c r="N66" i="2" s="1"/>
  <c r="L58" i="2"/>
  <c r="N58" i="2" s="1"/>
  <c r="L50" i="2"/>
  <c r="N50" i="2" s="1"/>
  <c r="L42" i="2"/>
  <c r="N42" i="2" s="1"/>
  <c r="L34" i="2"/>
  <c r="N34" i="2" s="1"/>
  <c r="L26" i="2"/>
  <c r="N26" i="2" s="1"/>
  <c r="L18" i="2"/>
  <c r="N18" i="2" s="1"/>
  <c r="L10" i="2"/>
  <c r="N10" i="2" s="1"/>
  <c r="L87" i="2"/>
  <c r="N87" i="2" s="1"/>
  <c r="L160" i="2"/>
  <c r="N160" i="2" s="1"/>
  <c r="L138" i="2"/>
  <c r="N138" i="2" s="1"/>
  <c r="L75" i="2"/>
  <c r="N75" i="2" s="1"/>
  <c r="L176" i="2"/>
  <c r="N176" i="2" s="1"/>
  <c r="L172" i="2"/>
  <c r="N172" i="2" s="1"/>
  <c r="L190" i="2"/>
  <c r="N190" i="2" s="1"/>
  <c r="L95" i="2"/>
  <c r="N95" i="2" s="1"/>
  <c r="L71" i="2"/>
  <c r="N71" i="2" s="1"/>
  <c r="L55" i="2"/>
  <c r="N55" i="2" s="1"/>
  <c r="L31" i="2"/>
  <c r="N31" i="2" s="1"/>
  <c r="L23" i="2"/>
  <c r="N23" i="2" s="1"/>
  <c r="L70" i="2"/>
  <c r="N70" i="2" s="1"/>
  <c r="L14" i="2"/>
  <c r="N14" i="2" s="1"/>
  <c r="L193" i="2"/>
  <c r="N193" i="2" s="1"/>
  <c r="L152" i="2"/>
  <c r="N152" i="2" s="1"/>
  <c r="L116" i="2"/>
  <c r="N116" i="2" s="1"/>
  <c r="L79" i="2"/>
  <c r="N79" i="2" s="1"/>
  <c r="L47" i="2"/>
  <c r="N47" i="2" s="1"/>
  <c r="L51" i="2"/>
  <c r="N51" i="2" s="1"/>
  <c r="L218" i="2"/>
  <c r="N218" i="2" s="1"/>
  <c r="L185" i="2"/>
  <c r="N185" i="2" s="1"/>
  <c r="L168" i="2"/>
  <c r="N168" i="2" s="1"/>
  <c r="L155" i="2"/>
  <c r="N155" i="2" s="1"/>
  <c r="L183" i="2"/>
  <c r="N183" i="2" s="1"/>
  <c r="L141" i="2"/>
  <c r="N141" i="2" s="1"/>
  <c r="L11" i="2"/>
  <c r="N11" i="2" s="1"/>
  <c r="L126" i="2"/>
  <c r="N126" i="2" s="1"/>
  <c r="L209" i="2"/>
  <c r="N209" i="2" s="1"/>
  <c r="L180" i="2"/>
  <c r="N180" i="2" s="1"/>
  <c r="L175" i="2"/>
  <c r="N175" i="2" s="1"/>
  <c r="L161" i="2"/>
  <c r="N161" i="2" s="1"/>
  <c r="L158" i="2"/>
  <c r="N158" i="2" s="1"/>
  <c r="L145" i="2"/>
  <c r="N145" i="2" s="1"/>
  <c r="L136" i="2"/>
  <c r="N136" i="2" s="1"/>
  <c r="L127" i="2"/>
  <c r="N127" i="2" s="1"/>
  <c r="L113" i="2"/>
  <c r="N113" i="2" s="1"/>
  <c r="L105" i="2"/>
  <c r="N105" i="2" s="1"/>
  <c r="L100" i="2"/>
  <c r="N100" i="2" s="1"/>
  <c r="L92" i="2"/>
  <c r="N92" i="2" s="1"/>
  <c r="L84" i="2"/>
  <c r="N84" i="2" s="1"/>
  <c r="L76" i="2"/>
  <c r="N76" i="2" s="1"/>
  <c r="L68" i="2"/>
  <c r="N68" i="2" s="1"/>
  <c r="L3" i="2"/>
  <c r="L2" i="2"/>
  <c r="L3" i="3"/>
  <c r="N8" i="2" l="1"/>
  <c r="L1" i="2"/>
</calcChain>
</file>

<file path=xl/sharedStrings.xml><?xml version="1.0" encoding="utf-8"?>
<sst xmlns="http://schemas.openxmlformats.org/spreadsheetml/2006/main" count="1760" uniqueCount="797">
  <si>
    <t>GL Accounts Excel API - ICT Template</t>
  </si>
  <si>
    <t>Parameter</t>
  </si>
  <si>
    <t>Value</t>
  </si>
  <si>
    <t>Notes</t>
  </si>
  <si>
    <t>Company</t>
  </si>
  <si>
    <t>ICT TRADING</t>
  </si>
  <si>
    <t>Company party code or company party name</t>
  </si>
  <si>
    <t>Account</t>
  </si>
  <si>
    <t>General ledger account code</t>
  </si>
  <si>
    <t>Currency</t>
  </si>
  <si>
    <t>USD</t>
  </si>
  <si>
    <t>Transaction currency filter: id, code, name, symbol, or numeric code</t>
  </si>
  <si>
    <t>Date</t>
  </si>
  <si>
    <t>Accounting cutoff date</t>
  </si>
  <si>
    <t>Implemented Functions</t>
  </si>
  <si>
    <t>Function</t>
  </si>
  <si>
    <t>Result cell</t>
  </si>
  <si>
    <t>Description</t>
  </si>
  <si>
    <t>GetAccountBaseAmount</t>
  </si>
  <si>
    <t>Balance converted to company base currency at cutoff date.</t>
  </si>
  <si>
    <t>GetAccountRealBaseAmount</t>
  </si>
  <si>
    <t>Posted balance already stored in company base currency.</t>
  </si>
  <si>
    <t>GetAccountAmount</t>
  </si>
  <si>
    <t>Balance in selected transaction currency.</t>
  </si>
  <si>
    <t>GetAccountAbbr</t>
  </si>
  <si>
    <t>Account abbreviation. Current POC returns account code.</t>
  </si>
  <si>
    <t>GetAccountName</t>
  </si>
  <si>
    <t>General ledger account name.</t>
  </si>
  <si>
    <t>GetAccountContact</t>
  </si>
  <si>
    <t>Legacy contact output: code first, name fallback.</t>
  </si>
  <si>
    <t>GetAccountContactCode</t>
  </si>
  <si>
    <t>Contact party codes, with name fallback.</t>
  </si>
  <si>
    <t>GetAccountContactName</t>
  </si>
  <si>
    <t>Contact party names, with code fallback.</t>
  </si>
  <si>
    <t>PROFIT/(LOSS)</t>
  </si>
  <si>
    <t>Total Assets</t>
  </si>
  <si>
    <t>ICT - BALANCE SHEET</t>
  </si>
  <si>
    <t>Total Liabilities</t>
  </si>
  <si>
    <t>Abbreviation</t>
  </si>
  <si>
    <t>Type</t>
  </si>
  <si>
    <t>Name</t>
  </si>
  <si>
    <t>ICT</t>
  </si>
  <si>
    <t>WOOD</t>
  </si>
  <si>
    <t>ICT DUBAI</t>
  </si>
  <si>
    <t>EASTERN</t>
  </si>
  <si>
    <t>BRONSON</t>
  </si>
  <si>
    <t>TOTAL</t>
  </si>
  <si>
    <t>I/e</t>
  </si>
  <si>
    <t>EUR</t>
  </si>
  <si>
    <t>CA-C/C €</t>
  </si>
  <si>
    <t>Assets</t>
  </si>
  <si>
    <t>CREDIT AGRICOLE (SUISSE) SA C/C €</t>
  </si>
  <si>
    <t>CA- C/C$</t>
  </si>
  <si>
    <t>CREDIT AGRICOLE (SUISSE) SA C/C $</t>
  </si>
  <si>
    <t>CA-FID€</t>
  </si>
  <si>
    <t>CREDIT AGRICOLE (SUISSE) SA FID €</t>
  </si>
  <si>
    <t>CA-FID$</t>
  </si>
  <si>
    <t>CREDIT AGRICOLE (SUISSE) SA FID $</t>
  </si>
  <si>
    <t>CA-LOAN$</t>
  </si>
  <si>
    <t>CREDIT AGRICOLE (SUISSE) SA LOAN $</t>
  </si>
  <si>
    <t>AED</t>
  </si>
  <si>
    <t xml:space="preserve">DIB BANK </t>
  </si>
  <si>
    <t>DIB BANK (EX NOOR) AED</t>
  </si>
  <si>
    <t>DIB BANK (EX NOOR) UDS</t>
  </si>
  <si>
    <t>DIB BANK (EX NOOR) UDS - @ MARCO</t>
  </si>
  <si>
    <t>FIRST ABU DHABI</t>
  </si>
  <si>
    <t>FIRST ABU DHABI BANK AED</t>
  </si>
  <si>
    <t>FIRST ABU DHABI BANK USD</t>
  </si>
  <si>
    <t>FIRST ABU DHABI BANK EUR</t>
  </si>
  <si>
    <t xml:space="preserve">MASHREQ BANK </t>
  </si>
  <si>
    <t>MASHREQ BANK USD</t>
  </si>
  <si>
    <t>MASHREQ BANK AED</t>
  </si>
  <si>
    <t>EMIRATES NBD</t>
  </si>
  <si>
    <t>EMIRATES NBD UDS</t>
  </si>
  <si>
    <t>EMIRATES NBD AED</t>
  </si>
  <si>
    <t>EMIRATES NBD EUR</t>
  </si>
  <si>
    <t>EMIRATES NBD UDS - @ MARCO</t>
  </si>
  <si>
    <t>AUD</t>
  </si>
  <si>
    <t>BSI-C/C AUD</t>
  </si>
  <si>
    <t>EFG BANK C/C AUD</t>
  </si>
  <si>
    <t>CHF</t>
  </si>
  <si>
    <t>BSI-C/C CHF</t>
  </si>
  <si>
    <t>EFG BANK C/C CHF</t>
  </si>
  <si>
    <t>BSI-C/C$</t>
  </si>
  <si>
    <t>EFG BANK C/C $</t>
  </si>
  <si>
    <t>BSI-C/C€</t>
  </si>
  <si>
    <t>EFG BANK C/C €</t>
  </si>
  <si>
    <t>GBP</t>
  </si>
  <si>
    <t>BSI-C/CGBP</t>
  </si>
  <si>
    <t>EFG BANK C/C GBP</t>
  </si>
  <si>
    <t>BSI-FID CHF</t>
  </si>
  <si>
    <t>EFG BANK FID CHF</t>
  </si>
  <si>
    <t>BSI-FID€</t>
  </si>
  <si>
    <t>EFG BANK FID €</t>
  </si>
  <si>
    <t>BSI-FID$</t>
  </si>
  <si>
    <t>EFG BANK FID $</t>
  </si>
  <si>
    <t>BSI-LOAN EUR</t>
  </si>
  <si>
    <t>EFG BANK LOAN EUR</t>
  </si>
  <si>
    <t>BSI-LOAN $</t>
  </si>
  <si>
    <t>EFG BANK LOAN $</t>
  </si>
  <si>
    <t>BSI-LOAN CHF</t>
  </si>
  <si>
    <t>EFG BANK LOAN CHF</t>
  </si>
  <si>
    <t>EFG BANK C/C CHF - COVID-19</t>
  </si>
  <si>
    <t>BSI-MONACO</t>
  </si>
  <si>
    <t>EFG MONACO FID DEPOSIT</t>
  </si>
  <si>
    <t>BSI-C/C FOREX €</t>
  </si>
  <si>
    <t>EFG BANK FOREX C/C €</t>
  </si>
  <si>
    <t>EFG MONACO$</t>
  </si>
  <si>
    <t>EFG MONACO @ MARCO BERRI</t>
  </si>
  <si>
    <t>EFG MONACO MANDATE @ MARCO BERRI</t>
  </si>
  <si>
    <t>BSI-EASTERN CHF</t>
  </si>
  <si>
    <t>EFG BANK EASTERN C/C</t>
  </si>
  <si>
    <t>EFG MONACO EUR</t>
  </si>
  <si>
    <t>EFG MONACO EUR @ MARCO BERRI</t>
  </si>
  <si>
    <t>BSI-C/C SWAP €</t>
  </si>
  <si>
    <t>EFG BANK SWAP C/C €</t>
  </si>
  <si>
    <t>BSI-MONACO $</t>
  </si>
  <si>
    <t>EFG BANK MONACO C/C</t>
  </si>
  <si>
    <t>BSI-MONACO EUR</t>
  </si>
  <si>
    <t>EFG MON M $</t>
  </si>
  <si>
    <t>EFG MONACO FID @ MARCO BERRI</t>
  </si>
  <si>
    <t>COMMPLA-C/C€</t>
  </si>
  <si>
    <t>BANQUE DE COMM. ET DE PLACEMENT C/C €</t>
  </si>
  <si>
    <t>COMMPLA-C/C$</t>
  </si>
  <si>
    <t>BANQUE DE COMM. ET DE PLACEMENT C/C $</t>
  </si>
  <si>
    <t>COMMPLA-FID$</t>
  </si>
  <si>
    <t>BANQUE DE COMM. ET DE PLACEMENT FID $</t>
  </si>
  <si>
    <t>COMMPLA-LOAN$</t>
  </si>
  <si>
    <t>BANQUE DE COMM. ET DE PLACEMENT LOAN$</t>
  </si>
  <si>
    <t>BNP-C/C CHF</t>
  </si>
  <si>
    <t>BNP PARIBAS (SUISSE) SA C/C CHF</t>
  </si>
  <si>
    <t>BNP-C/C€</t>
  </si>
  <si>
    <t>BNP PARIBAS (SUISSE) SA C/C €</t>
  </si>
  <si>
    <t>BNP-C/C$</t>
  </si>
  <si>
    <t>BNP PARIBAS (SUISSE) SA C/C$</t>
  </si>
  <si>
    <t>BNP-FID€</t>
  </si>
  <si>
    <t>BNP PARIBAS (SUISSE) SA FID €</t>
  </si>
  <si>
    <t>BNP-FID$</t>
  </si>
  <si>
    <t>BNP PARIBAS (SUISSE) SA FID$</t>
  </si>
  <si>
    <t>BNP-LOAN$</t>
  </si>
  <si>
    <t>BNP PARIBAS (SUISSE) SA FIXED LOAN$</t>
  </si>
  <si>
    <t>BNP ESTERN -C/C$</t>
  </si>
  <si>
    <t>BNP PARIBAS EASTERN C/C$</t>
  </si>
  <si>
    <t>BNP LONDON GBP</t>
  </si>
  <si>
    <t>BNP PARIBAS LONDON GBP</t>
  </si>
  <si>
    <t>BNP LONDON EUR</t>
  </si>
  <si>
    <t>BNP PARIBAS LONDON EUR</t>
  </si>
  <si>
    <t>BNP LONDON USD</t>
  </si>
  <si>
    <t>BNP PARIBAS LONDON USD</t>
  </si>
  <si>
    <t>BNP LONDON CHF</t>
  </si>
  <si>
    <t>BNP PARIBAS LONDON CHF</t>
  </si>
  <si>
    <t>SMBARNEY-C/C$</t>
  </si>
  <si>
    <t>SMITH BARNEY C/C $</t>
  </si>
  <si>
    <t>ED&amp;FMAN-C/C$</t>
  </si>
  <si>
    <t>E.D. &amp; F. MAN INTL. FUTURE C/C$</t>
  </si>
  <si>
    <t>BARCLAYS-C/C$</t>
  </si>
  <si>
    <t>BARCLAYS BANK PLC - LONDON C/C$</t>
  </si>
  <si>
    <t>O'BRIEN-C/C$</t>
  </si>
  <si>
    <t>R.J.O' BRIEN C/C$</t>
  </si>
  <si>
    <t>RBS-C/C GBP</t>
  </si>
  <si>
    <t>RBS ROYAL BANK OF SCOTLAND C/C GBP</t>
  </si>
  <si>
    <t>SG-C/C EUR</t>
  </si>
  <si>
    <t>SOCIETE GENERALE C/C EUR</t>
  </si>
  <si>
    <t>SG-C/C USD</t>
  </si>
  <si>
    <t>SOCIETE GENERALE C/C USD</t>
  </si>
  <si>
    <t>SG LOANS USD</t>
  </si>
  <si>
    <t>SOCIETE GENERALE LOANS USD</t>
  </si>
  <si>
    <t>SG-C/C EASTERN  USD</t>
  </si>
  <si>
    <t>SOCIETE GENERALE EASTERN C/C USD</t>
  </si>
  <si>
    <t>HB-C/C CHF</t>
  </si>
  <si>
    <t>HINDUJA BANK C/C CHF</t>
  </si>
  <si>
    <t>HB-C/C EUR</t>
  </si>
  <si>
    <t>HINDUJA BANK C/C EUR</t>
  </si>
  <si>
    <t>HB-C/C USD</t>
  </si>
  <si>
    <t>HINDUJA BANK C/C USD</t>
  </si>
  <si>
    <t>BPS-DEPOSIT</t>
  </si>
  <si>
    <t>BPS - DEPOSIT ACCOUNT FOR RENT</t>
  </si>
  <si>
    <t>R.J.O'BRIEN C/C</t>
  </si>
  <si>
    <t>CR EU C/TO USD</t>
  </si>
  <si>
    <t>CREDIT EUROPE CONTO USD</t>
  </si>
  <si>
    <t>CU EUE C/TO USD</t>
  </si>
  <si>
    <t>CREDIT EUROPE EASTERN CONTO USD</t>
  </si>
  <si>
    <t>CIC BANK</t>
  </si>
  <si>
    <t>CIC BANK USD</t>
  </si>
  <si>
    <t>CIC BANK EUR</t>
  </si>
  <si>
    <t>CIC BANK CHF</t>
  </si>
  <si>
    <t>CIC BANK EUR - FOREX</t>
  </si>
  <si>
    <t>BANCA ZARATTINI</t>
  </si>
  <si>
    <t>BANCA ZARATTINI C/C USD</t>
  </si>
  <si>
    <t>BANCA ZARATTINI C/C EUR</t>
  </si>
  <si>
    <t>BANCA ZARATTINI C/C CHF</t>
  </si>
  <si>
    <t>BANCA ZARATTINI FIDUCIARY DEPOSIT</t>
  </si>
  <si>
    <t>UBS</t>
  </si>
  <si>
    <t>UBS EUR</t>
  </si>
  <si>
    <t>UBS USD</t>
  </si>
  <si>
    <t>UBS CHF</t>
  </si>
  <si>
    <t>UBS FIDUCIARY DEPOSIT</t>
  </si>
  <si>
    <t>UBS C/C GUARANTEE LC IMPORT USD</t>
  </si>
  <si>
    <t>MATCHING€</t>
  </si>
  <si>
    <t>MATCHING$</t>
  </si>
  <si>
    <t>MATCHING $</t>
  </si>
  <si>
    <t>10011/AED</t>
  </si>
  <si>
    <t>CASH AED</t>
  </si>
  <si>
    <t>10011/CHF</t>
  </si>
  <si>
    <t>CASH CHF</t>
  </si>
  <si>
    <t>10011/EUR</t>
  </si>
  <si>
    <t>CASH EUR</t>
  </si>
  <si>
    <t>10011/USD</t>
  </si>
  <si>
    <t>CASH USD</t>
  </si>
  <si>
    <t>20011/CHF</t>
  </si>
  <si>
    <t>DEBTORS CHF</t>
  </si>
  <si>
    <t>20011/EUR</t>
  </si>
  <si>
    <t>DEBTORS €</t>
  </si>
  <si>
    <t>20011/GBP</t>
  </si>
  <si>
    <t>DEBTORS GBP</t>
  </si>
  <si>
    <t>20011/USD</t>
  </si>
  <si>
    <t>DEBTORS $</t>
  </si>
  <si>
    <t>20012/EUR FOREX</t>
  </si>
  <si>
    <t>DEBTORS FOREX €</t>
  </si>
  <si>
    <t>21011/CHF</t>
  </si>
  <si>
    <t>SECURITIES CHF</t>
  </si>
  <si>
    <t>21011/EUR</t>
  </si>
  <si>
    <t>SECURITIES €</t>
  </si>
  <si>
    <t>21011/USD</t>
  </si>
  <si>
    <t>SECURITIES $</t>
  </si>
  <si>
    <t>22011/CHF</t>
  </si>
  <si>
    <t>V.A.T. PURCHASE CHF</t>
  </si>
  <si>
    <t>22011/GBP</t>
  </si>
  <si>
    <t>V.A.T. PURCHASE £</t>
  </si>
  <si>
    <t>22011/EUR</t>
  </si>
  <si>
    <t>V.A.T. PURCHASE €</t>
  </si>
  <si>
    <t>22011/AUD</t>
  </si>
  <si>
    <t>V.A.T. PURCHASE AUD</t>
  </si>
  <si>
    <t>22011/USD</t>
  </si>
  <si>
    <t>V.A.T. PURCHASE $</t>
  </si>
  <si>
    <t>22021/CHF</t>
  </si>
  <si>
    <t>V.A.T. PURCHASE INVESTMENT</t>
  </si>
  <si>
    <t>23000/EUR</t>
  </si>
  <si>
    <t>STOCKS €</t>
  </si>
  <si>
    <t>23000/USD</t>
  </si>
  <si>
    <t>STOCKS $</t>
  </si>
  <si>
    <t>23000/AUD</t>
  </si>
  <si>
    <t>STOCKS AUD</t>
  </si>
  <si>
    <t>23010/USD</t>
  </si>
  <si>
    <t>STOCKS CIS $</t>
  </si>
  <si>
    <t>23020/EUR</t>
  </si>
  <si>
    <t>REVALUATION STOCKS  €</t>
  </si>
  <si>
    <t>23020/USD</t>
  </si>
  <si>
    <t>REVALUATION STOCKS  $</t>
  </si>
  <si>
    <t>23025/USD</t>
  </si>
  <si>
    <t>DEVALUATION STOCKS  $</t>
  </si>
  <si>
    <t>24011/CHF</t>
  </si>
  <si>
    <t>ACCRUED ASSETS CHF</t>
  </si>
  <si>
    <t>24011/GBP</t>
  </si>
  <si>
    <t xml:space="preserve">ACCRUED ASSETS </t>
  </si>
  <si>
    <t>24011/AED</t>
  </si>
  <si>
    <t>24011/USD</t>
  </si>
  <si>
    <t>ACCRUED ASSETS $</t>
  </si>
  <si>
    <t>24011/EUR</t>
  </si>
  <si>
    <t>ACCRUED ASSETS €</t>
  </si>
  <si>
    <t>24012/CHF</t>
  </si>
  <si>
    <t>FAMILY CHECKS</t>
  </si>
  <si>
    <t>24021/USD</t>
  </si>
  <si>
    <t xml:space="preserve">ACCRUAL FOR PADDING </t>
  </si>
  <si>
    <t>24021/EUR</t>
  </si>
  <si>
    <t>25011/CHF</t>
  </si>
  <si>
    <t>PARTECIPATIONS CHF</t>
  </si>
  <si>
    <t>25011/USD</t>
  </si>
  <si>
    <t>PARTECIPATIONS USD</t>
  </si>
  <si>
    <t>26011/CHF</t>
  </si>
  <si>
    <t>SOFTWARES - FINTRADE &amp; FINACCOUNT CHF</t>
  </si>
  <si>
    <t>27010/CHF</t>
  </si>
  <si>
    <t>EQUIPAGE OFFICE &amp; FURNITURES</t>
  </si>
  <si>
    <t>27010/EUR</t>
  </si>
  <si>
    <t>27010/AED</t>
  </si>
  <si>
    <t>27011/CHF</t>
  </si>
  <si>
    <t>DATA PROCESSING</t>
  </si>
  <si>
    <t>27011/USD</t>
  </si>
  <si>
    <t>27012/AED</t>
  </si>
  <si>
    <t>HARDWARE &amp; SOFTWARE</t>
  </si>
  <si>
    <t>27012/CHF</t>
  </si>
  <si>
    <t>27012/EUR</t>
  </si>
  <si>
    <t>27012/USD</t>
  </si>
  <si>
    <t>FURNITURES &amp; EQUIPMENT</t>
  </si>
  <si>
    <t>27013/CHF</t>
  </si>
  <si>
    <t>VEHICLE</t>
  </si>
  <si>
    <t>27013/USD</t>
  </si>
  <si>
    <t>27014/CHF</t>
  </si>
  <si>
    <t>INCORPORATION FEES</t>
  </si>
  <si>
    <t>27014/AED</t>
  </si>
  <si>
    <t>27014/USD</t>
  </si>
  <si>
    <t>28001/USD</t>
  </si>
  <si>
    <t>LOANS TO ICT TRADING</t>
  </si>
  <si>
    <t>28001/EUR</t>
  </si>
  <si>
    <t>28001/CHF</t>
  </si>
  <si>
    <t>28005/USD</t>
  </si>
  <si>
    <t>LOANS TO BRONSON</t>
  </si>
  <si>
    <t>28006/USD</t>
  </si>
  <si>
    <t>LOANS TO EASTERN</t>
  </si>
  <si>
    <t>28007/EUR</t>
  </si>
  <si>
    <t>LOANS TO ICT DUBAI</t>
  </si>
  <si>
    <t>28007/USD</t>
  </si>
  <si>
    <t>28008/USD</t>
  </si>
  <si>
    <t>INT ON LOANS MBERRI TO ICT DUBAI</t>
  </si>
  <si>
    <t>28011/CHF</t>
  </si>
  <si>
    <t>CAUTIONARY DEPOSIT</t>
  </si>
  <si>
    <t>28011/AED</t>
  </si>
  <si>
    <t>29999/EUR</t>
  </si>
  <si>
    <t>SUPPLIER ADVANCE</t>
  </si>
  <si>
    <t>20099/USD</t>
  </si>
  <si>
    <t>30011/CHF</t>
  </si>
  <si>
    <t>Liabilities</t>
  </si>
  <si>
    <t>CREDITORS - CHF</t>
  </si>
  <si>
    <t>30011/EUR</t>
  </si>
  <si>
    <t>CREDITORS - €</t>
  </si>
  <si>
    <t>30011/GBP</t>
  </si>
  <si>
    <t>CREDITORS - GBP</t>
  </si>
  <si>
    <t>30011/USD</t>
  </si>
  <si>
    <t>CREDITORS - USD</t>
  </si>
  <si>
    <t>30011/AED</t>
  </si>
  <si>
    <t>CREDITORS - AED</t>
  </si>
  <si>
    <t>30012/EUR</t>
  </si>
  <si>
    <t>CREDITORS PRICE DIFF.- EUR</t>
  </si>
  <si>
    <t>30012/USD</t>
  </si>
  <si>
    <t>CREDITORS PRICE DIFF.- USD</t>
  </si>
  <si>
    <t>30021/USD</t>
  </si>
  <si>
    <t>CREDITORS FOREX USD</t>
  </si>
  <si>
    <t>30021/AUD</t>
  </si>
  <si>
    <t>CREDITORS FOREX AUD</t>
  </si>
  <si>
    <t>30021/EUR</t>
  </si>
  <si>
    <t>CREDITORS FOREX EUR</t>
  </si>
  <si>
    <t>31001/EUR</t>
  </si>
  <si>
    <t>CREDITORS FOR COMMISSIONS</t>
  </si>
  <si>
    <t>31001/USD</t>
  </si>
  <si>
    <t>31011/USD</t>
  </si>
  <si>
    <t>DUBIOUS DEBTORS</t>
  </si>
  <si>
    <t>31011/EUR</t>
  </si>
  <si>
    <t>31011/GBP</t>
  </si>
  <si>
    <t>32011/EUR</t>
  </si>
  <si>
    <t>32011/GBP</t>
  </si>
  <si>
    <t>32011/USD</t>
  </si>
  <si>
    <t>33011/EUR</t>
  </si>
  <si>
    <t>V.A.T SALES EUR</t>
  </si>
  <si>
    <t>33011/GBP</t>
  </si>
  <si>
    <t>V.A.T SALES TRI £</t>
  </si>
  <si>
    <t>33011/USD</t>
  </si>
  <si>
    <t>V.A.T SALES USD</t>
  </si>
  <si>
    <t>33011/CHF</t>
  </si>
  <si>
    <t>V.A.T SALES CHF</t>
  </si>
  <si>
    <t>33021/GBP</t>
  </si>
  <si>
    <t>V.A.T SETTLEMENT GBP</t>
  </si>
  <si>
    <t>34011/CHF</t>
  </si>
  <si>
    <t>SALARIES PAYABLE</t>
  </si>
  <si>
    <t>38001/USD</t>
  </si>
  <si>
    <t>LOANS ICT COTTON LIMITED</t>
  </si>
  <si>
    <t>38001/CHF</t>
  </si>
  <si>
    <t>38001/EUR</t>
  </si>
  <si>
    <t>38005/USD</t>
  </si>
  <si>
    <t>LOANS - MARCO BERRI</t>
  </si>
  <si>
    <t>39999/EUR</t>
  </si>
  <si>
    <t>CLIENT ADVANCE €</t>
  </si>
  <si>
    <t>39999/USD</t>
  </si>
  <si>
    <t>CLIENT ADVANCE $</t>
  </si>
  <si>
    <t>40011/AED</t>
  </si>
  <si>
    <t>PRINCIPAL - SHAREHOLDER'S ADVANCES AED</t>
  </si>
  <si>
    <t>40011/CHF</t>
  </si>
  <si>
    <t>PRINCIPAL - SHAREHOLDER'S ADVANCES CHF</t>
  </si>
  <si>
    <t>40011/EUR</t>
  </si>
  <si>
    <t>PRINCIPAL - SHAREHOLDER'S ADVANCES EUR</t>
  </si>
  <si>
    <t>40011/USD</t>
  </si>
  <si>
    <t>PRINCIPAL - SHAREHOLDER'S ADVANCES $</t>
  </si>
  <si>
    <t>40012/USD</t>
  </si>
  <si>
    <t>PRINCIPAL - SHAREHOLDER'S ADV - MARCO</t>
  </si>
  <si>
    <t>41011/CHF</t>
  </si>
  <si>
    <t>SHARE CAPITAL</t>
  </si>
  <si>
    <t>41011/AED</t>
  </si>
  <si>
    <t>41011/USD</t>
  </si>
  <si>
    <t>41021/USD</t>
  </si>
  <si>
    <t>RESERVES $</t>
  </si>
  <si>
    <t>41022/USD</t>
  </si>
  <si>
    <t>ESTRAORDINARY RESERVES $</t>
  </si>
  <si>
    <t>41023/USD</t>
  </si>
  <si>
    <t>LIQUIDATION EOT</t>
  </si>
  <si>
    <t>41031/USD</t>
  </si>
  <si>
    <t>PROFIT / LOSS FORWARDED</t>
  </si>
  <si>
    <t>41032/USD</t>
  </si>
  <si>
    <t>PROFIT / LOSS</t>
  </si>
  <si>
    <t>41033/USD</t>
  </si>
  <si>
    <t>PROFIT / LOSS FORWARDED EOT</t>
  </si>
  <si>
    <t>41041/USD</t>
  </si>
  <si>
    <t>DIVIDEND $</t>
  </si>
  <si>
    <t>41042/USD</t>
  </si>
  <si>
    <t>DIVIDEND $ - MARCO</t>
  </si>
  <si>
    <t>42011/AED</t>
  </si>
  <si>
    <t>ACCRUED LIABILITIES AED</t>
  </si>
  <si>
    <t>42011/CHF</t>
  </si>
  <si>
    <t>ACCRUED LIABILITIES CHF</t>
  </si>
  <si>
    <t>42011/EUR</t>
  </si>
  <si>
    <t>ACCRUED LIABILITIES €</t>
  </si>
  <si>
    <t>42011/GBP</t>
  </si>
  <si>
    <t>ACCRUED LIABILITIES GBP</t>
  </si>
  <si>
    <t>42011/USD</t>
  </si>
  <si>
    <t>ACCRUED LIABILITIES $</t>
  </si>
  <si>
    <t>42020/AED</t>
  </si>
  <si>
    <t>PROVISION FOR END OF SERVICE GRATUITY</t>
  </si>
  <si>
    <t>42021/USD</t>
  </si>
  <si>
    <t>ACCRUED LIABILITIES FOR PADDING</t>
  </si>
  <si>
    <t>43011/AUD</t>
  </si>
  <si>
    <t>TRANSFER / CONTROL AUD</t>
  </si>
  <si>
    <t>43011/AED</t>
  </si>
  <si>
    <t>TRANSFER / CONTROL AED</t>
  </si>
  <si>
    <t>43011/CHF</t>
  </si>
  <si>
    <t>TRANSFER / CONTROL CHF</t>
  </si>
  <si>
    <t>43011/EUR</t>
  </si>
  <si>
    <t>TRANSFER / CONTROL €</t>
  </si>
  <si>
    <t>43011/GBP</t>
  </si>
  <si>
    <t>TRANSFER / CONTROL GBP</t>
  </si>
  <si>
    <t>43011/USD</t>
  </si>
  <si>
    <t>TRANSFER / CONTROL $</t>
  </si>
  <si>
    <t>44001/CHF</t>
  </si>
  <si>
    <t>PRINCIPAL - SHAREHOLDER'S ADV CHF PURCHASES</t>
  </si>
  <si>
    <t>44013/CHF</t>
  </si>
  <si>
    <t>TAX PROVISIONS 2013-2014</t>
  </si>
  <si>
    <t>44014/CHF</t>
  </si>
  <si>
    <t>TAX PROVISIONS 2014-2015</t>
  </si>
  <si>
    <t>44015/CHF</t>
  </si>
  <si>
    <t>TAX PROVISIONS 2015-2016</t>
  </si>
  <si>
    <t>44016/CHF</t>
  </si>
  <si>
    <t>TAX PROVISIONS 2016-2017</t>
  </si>
  <si>
    <t>44017/CHF</t>
  </si>
  <si>
    <t>TAX PROVISIONS 2017-2018</t>
  </si>
  <si>
    <t>44018/CHF</t>
  </si>
  <si>
    <t>TAX PROVISIONS 2018-2019</t>
  </si>
  <si>
    <t>44019/CHF</t>
  </si>
  <si>
    <t>TAX PROVISIONS 2019-2020</t>
  </si>
  <si>
    <t>44020/CHF</t>
  </si>
  <si>
    <t>TAX PROVISIONS 2020-2021</t>
  </si>
  <si>
    <t>44021/CHF</t>
  </si>
  <si>
    <t>TAX PROVISIONS 2021-2022</t>
  </si>
  <si>
    <t>44022/CHF</t>
  </si>
  <si>
    <t>TAX PROVISIONS 2022-2023</t>
  </si>
  <si>
    <t>44023/CHF</t>
  </si>
  <si>
    <t>44024/CHF</t>
  </si>
  <si>
    <t>44100/CHF</t>
  </si>
  <si>
    <t>WITHHOLDING TAX</t>
  </si>
  <si>
    <t>44100/USD</t>
  </si>
  <si>
    <t>52011/CHF</t>
  </si>
  <si>
    <t>PROVISIONS FOR TAXES 2013</t>
  </si>
  <si>
    <t>52011/USD</t>
  </si>
  <si>
    <t>(PROFIT)/LOSS</t>
  </si>
  <si>
    <t>Total Revenues</t>
  </si>
  <si>
    <t xml:space="preserve">ICT- P&amp;L </t>
  </si>
  <si>
    <t>Total Expenses</t>
  </si>
  <si>
    <t>8601/GBP</t>
  </si>
  <si>
    <t>Revenues</t>
  </si>
  <si>
    <t>OTHER INCOME GBP</t>
  </si>
  <si>
    <t>8601/EUR</t>
  </si>
  <si>
    <t>OTHER INCOME EUR</t>
  </si>
  <si>
    <t>8601/CHF</t>
  </si>
  <si>
    <t>OTHER INCOME CHF</t>
  </si>
  <si>
    <t>8601/AED</t>
  </si>
  <si>
    <t>OTHER INCOME AED</t>
  </si>
  <si>
    <t>8601/USD</t>
  </si>
  <si>
    <t>OTHER INCOME USD</t>
  </si>
  <si>
    <t>8602/CHF</t>
  </si>
  <si>
    <t>EXTRAORDINARY INCOME CHF</t>
  </si>
  <si>
    <t>8602/EUR</t>
  </si>
  <si>
    <t>EXTRAORDINARY INCOME EUR</t>
  </si>
  <si>
    <t>8602/USD</t>
  </si>
  <si>
    <t>EXTRAORDINARY INCOME USD</t>
  </si>
  <si>
    <t>8701/USD</t>
  </si>
  <si>
    <t>Expenses</t>
  </si>
  <si>
    <t>OTHER EXPENSES USD</t>
  </si>
  <si>
    <t>8701/CHF</t>
  </si>
  <si>
    <t>OTHER EXPENSES CHF</t>
  </si>
  <si>
    <t>8701/GBP</t>
  </si>
  <si>
    <t>OTHER EXPENSES GBP</t>
  </si>
  <si>
    <t>8701/EUR</t>
  </si>
  <si>
    <t>OTHER EXPENSES EUR</t>
  </si>
  <si>
    <t>8801/USD</t>
  </si>
  <si>
    <t xml:space="preserve">REVALUATION STOCK USD </t>
  </si>
  <si>
    <t>9002/USD</t>
  </si>
  <si>
    <t>STOCK DEVALUATION USD</t>
  </si>
  <si>
    <t>60000/EUR</t>
  </si>
  <si>
    <t>COTTON PURCHASE</t>
  </si>
  <si>
    <t>60000/GBP</t>
  </si>
  <si>
    <t>60000/AUD</t>
  </si>
  <si>
    <t>60000/CHF</t>
  </si>
  <si>
    <t>60000/USD</t>
  </si>
  <si>
    <t>61011/EUR</t>
  </si>
  <si>
    <t>WAREHOUSING EXPENSES EUR</t>
  </si>
  <si>
    <t>61011/AUD</t>
  </si>
  <si>
    <t>WAREHOUSING EXPENSES AUD</t>
  </si>
  <si>
    <t>61011/USD</t>
  </si>
  <si>
    <t>WAREHOUSING EXPENSES USD</t>
  </si>
  <si>
    <t>61012/EUR</t>
  </si>
  <si>
    <t>CONTROLLING FEES PURCHASE/SALES EUR</t>
  </si>
  <si>
    <t>61012/AUD</t>
  </si>
  <si>
    <t>CONTROLLING FEES PURCHASE/SALES AUD</t>
  </si>
  <si>
    <t>61012/CHF</t>
  </si>
  <si>
    <t>CONTROLLING FEES PURCHASE/SALES CHF</t>
  </si>
  <si>
    <t>61012/USD</t>
  </si>
  <si>
    <t>CONTROLLING FEES PURCHASE/SALES USD</t>
  </si>
  <si>
    <t>61013/EUR</t>
  </si>
  <si>
    <t>THC EXPENSES EUR</t>
  </si>
  <si>
    <t>61013/USD</t>
  </si>
  <si>
    <t>THC EXPENSES USD</t>
  </si>
  <si>
    <t>62011/AUD</t>
  </si>
  <si>
    <t>FREIGHTS</t>
  </si>
  <si>
    <t>62011/CHF</t>
  </si>
  <si>
    <t>62011/GBP</t>
  </si>
  <si>
    <t>62011/EUR</t>
  </si>
  <si>
    <t>62011/USD</t>
  </si>
  <si>
    <t>FREIGHTS USD</t>
  </si>
  <si>
    <t>63011/EUR</t>
  </si>
  <si>
    <t>INSURANCE</t>
  </si>
  <si>
    <t>63011/USD</t>
  </si>
  <si>
    <t>64011/EUR</t>
  </si>
  <si>
    <t>COMMISSIONS</t>
  </si>
  <si>
    <t>64011/USD</t>
  </si>
  <si>
    <t>65011/AUD</t>
  </si>
  <si>
    <t>BANK INTERESTS</t>
  </si>
  <si>
    <t>65011/CHF</t>
  </si>
  <si>
    <t>65011/GBP</t>
  </si>
  <si>
    <t>65011/EUR</t>
  </si>
  <si>
    <t>65011/USD</t>
  </si>
  <si>
    <t>65012/EUR</t>
  </si>
  <si>
    <t>DISCOUNT INTERESTS €</t>
  </si>
  <si>
    <t>65012/USD</t>
  </si>
  <si>
    <t>DISCOUNT INTERESTS $</t>
  </si>
  <si>
    <t>65019/USD</t>
  </si>
  <si>
    <t>DISCOUNT INTERESTS TEXTILE $</t>
  </si>
  <si>
    <t>66011/USD</t>
  </si>
  <si>
    <t>SHARELHOLDER'S INTEREST $</t>
  </si>
  <si>
    <t>67011/CHF</t>
  </si>
  <si>
    <t>RENTAL OFFICE</t>
  </si>
  <si>
    <t>67011/AED</t>
  </si>
  <si>
    <t>67011/USD</t>
  </si>
  <si>
    <t>67012/CHF</t>
  </si>
  <si>
    <t>RENTAL CAR PARKING</t>
  </si>
  <si>
    <t>67012/USD</t>
  </si>
  <si>
    <t>67012/AED</t>
  </si>
  <si>
    <t>RENTAL COSTS</t>
  </si>
  <si>
    <t>68011/USD</t>
  </si>
  <si>
    <t>DEVALUATION CREDITS $</t>
  </si>
  <si>
    <t>69011/EUR</t>
  </si>
  <si>
    <t>TAX INLAND REVENUE</t>
  </si>
  <si>
    <t>69011/GBP</t>
  </si>
  <si>
    <t>69011/USD</t>
  </si>
  <si>
    <t>69021/CHF</t>
  </si>
  <si>
    <t>MUNICIPAL TAXES</t>
  </si>
  <si>
    <t>69022/CHF</t>
  </si>
  <si>
    <t>CANTONAL TAXES</t>
  </si>
  <si>
    <t>69023/CHF</t>
  </si>
  <si>
    <t>FEDERAL TAXES</t>
  </si>
  <si>
    <t>69024/CHF</t>
  </si>
  <si>
    <t>CANTONAL STAMP TAXES</t>
  </si>
  <si>
    <t>70011/AED</t>
  </si>
  <si>
    <t>SALARIES</t>
  </si>
  <si>
    <t>70011/CHF</t>
  </si>
  <si>
    <t>70012/AED</t>
  </si>
  <si>
    <t>SOCIAL SECURITY</t>
  </si>
  <si>
    <t>70012/CHF</t>
  </si>
  <si>
    <t>70013/CHF</t>
  </si>
  <si>
    <t>AVS - AD - IPG</t>
  </si>
  <si>
    <t>70014/CHF</t>
  </si>
  <si>
    <t>LAINF</t>
  </si>
  <si>
    <t>70015/CHF</t>
  </si>
  <si>
    <t>LPP</t>
  </si>
  <si>
    <t>70016/CHF</t>
  </si>
  <si>
    <t>HEALTH INSURANCE</t>
  </si>
  <si>
    <t>70017/CHF</t>
  </si>
  <si>
    <t>TAX AT SOURCE</t>
  </si>
  <si>
    <t>70018/CHF</t>
  </si>
  <si>
    <t>STAFF COSTS</t>
  </si>
  <si>
    <t>70018/USD</t>
  </si>
  <si>
    <t>STAFF COSTS (UZBEKISTAN)</t>
  </si>
  <si>
    <t>70019/AED</t>
  </si>
  <si>
    <t>TRAINING COURSES</t>
  </si>
  <si>
    <t>70019/CHF</t>
  </si>
  <si>
    <t>70019/GBP</t>
  </si>
  <si>
    <t>70029/CHF</t>
  </si>
  <si>
    <t>REIMBURSING EMPLOYEE DESEASE</t>
  </si>
  <si>
    <t>70030/AED</t>
  </si>
  <si>
    <t>ANNUAL ACCRUALS ON SALARIES</t>
  </si>
  <si>
    <t>70035/CHF</t>
  </si>
  <si>
    <t>REIMBURSING UNEMPLOYMENT</t>
  </si>
  <si>
    <t>71011/CHF</t>
  </si>
  <si>
    <t>BANK CHARGES CHF</t>
  </si>
  <si>
    <t>71011/AUD</t>
  </si>
  <si>
    <t>BANK CHARGES AUD</t>
  </si>
  <si>
    <t>71011/EUR</t>
  </si>
  <si>
    <t>BANK CHARGES €</t>
  </si>
  <si>
    <t>71011/AED</t>
  </si>
  <si>
    <t>BANK CHARGES AED</t>
  </si>
  <si>
    <t>71011/GBP</t>
  </si>
  <si>
    <t>BANK CHARGES £</t>
  </si>
  <si>
    <t>71011/USD</t>
  </si>
  <si>
    <t>BANK CHARGES</t>
  </si>
  <si>
    <t>72011/USD</t>
  </si>
  <si>
    <t>BOARD OF DIRECTORS INDEMNITY $</t>
  </si>
  <si>
    <t>72021/AED</t>
  </si>
  <si>
    <t>ADMINISTRATION FEES AED</t>
  </si>
  <si>
    <t>72021/CHF</t>
  </si>
  <si>
    <t>ADMINISTRATION FEES CHF</t>
  </si>
  <si>
    <t>72021/EUR</t>
  </si>
  <si>
    <t>ADMINISTRATION FEES EUR</t>
  </si>
  <si>
    <t>72021/GBP</t>
  </si>
  <si>
    <t>ADMINISTRATION FEES GBP</t>
  </si>
  <si>
    <t>72021/USD</t>
  </si>
  <si>
    <t>ADMINISTRATION FEES USD</t>
  </si>
  <si>
    <t>72021/AUD</t>
  </si>
  <si>
    <t>ADMINISTRATION FEES AUD</t>
  </si>
  <si>
    <t>72031/AED</t>
  </si>
  <si>
    <t>COURIER EXPENSES AED</t>
  </si>
  <si>
    <t>72031/CHF</t>
  </si>
  <si>
    <t>COURIER EXPENSES CHF</t>
  </si>
  <si>
    <t>72031/EUR</t>
  </si>
  <si>
    <t>COURIER EXPENSES EUR</t>
  </si>
  <si>
    <t>72031/GBP</t>
  </si>
  <si>
    <t>COURIER EXPENSES GBP</t>
  </si>
  <si>
    <t>72031/USD</t>
  </si>
  <si>
    <t>COURIER EXPENSES $</t>
  </si>
  <si>
    <t>72041/AED</t>
  </si>
  <si>
    <t xml:space="preserve">OFFICE EXPENSES &amp; FEEDSTOCK BUREAU </t>
  </si>
  <si>
    <t>72041/CHF</t>
  </si>
  <si>
    <t>72041/EUR</t>
  </si>
  <si>
    <t>72041/GBP</t>
  </si>
  <si>
    <t>72041/USD</t>
  </si>
  <si>
    <t>72042/AED</t>
  </si>
  <si>
    <t>POSTAGE</t>
  </si>
  <si>
    <t>72042/CHF</t>
  </si>
  <si>
    <t>72042/EUR</t>
  </si>
  <si>
    <t>72042/USD</t>
  </si>
  <si>
    <t>72043/AED</t>
  </si>
  <si>
    <t>OVERHEADS</t>
  </si>
  <si>
    <t>72043/CHF</t>
  </si>
  <si>
    <t>72043/EUR</t>
  </si>
  <si>
    <t>72043/USD</t>
  </si>
  <si>
    <t>72044/AED</t>
  </si>
  <si>
    <t>TELEPHONE COSTS</t>
  </si>
  <si>
    <t>72044/CHF</t>
  </si>
  <si>
    <t>72044/EUR</t>
  </si>
  <si>
    <t>72044/USD</t>
  </si>
  <si>
    <t>72045/CHF</t>
  </si>
  <si>
    <t>ENERGY COSTS</t>
  </si>
  <si>
    <t>72045/AED</t>
  </si>
  <si>
    <t>72045/EUR</t>
  </si>
  <si>
    <t>72045/USD</t>
  </si>
  <si>
    <t>72046/AED</t>
  </si>
  <si>
    <t>INSURANCE CHARGES</t>
  </si>
  <si>
    <t>72046/CHF</t>
  </si>
  <si>
    <t>72046/EUR</t>
  </si>
  <si>
    <t>72046/USD</t>
  </si>
  <si>
    <t>72047/CHF</t>
  </si>
  <si>
    <t>DATA TRANSMISSION</t>
  </si>
  <si>
    <t>72048/CHF</t>
  </si>
  <si>
    <t>EQUIPMENT MAINTENANCE COSTS</t>
  </si>
  <si>
    <t>72049/CHF</t>
  </si>
  <si>
    <t>VEHICLE MAINTENANCE COSTS</t>
  </si>
  <si>
    <t>72050/CHF</t>
  </si>
  <si>
    <t>VEHICLE COSTS - NON DEDUCTIBLE</t>
  </si>
  <si>
    <t>72051/CHF</t>
  </si>
  <si>
    <t>ADVERTISING EXPENSES CHF</t>
  </si>
  <si>
    <t>72051/EUR</t>
  </si>
  <si>
    <t>ADVERTISING EXPENSES EUR</t>
  </si>
  <si>
    <t>72051/GBP</t>
  </si>
  <si>
    <t>ADVERTISING EXPENSES GBP</t>
  </si>
  <si>
    <t>72051/USD</t>
  </si>
  <si>
    <t>ADVERTISING EXPENSES $</t>
  </si>
  <si>
    <t>72051/AED</t>
  </si>
  <si>
    <t>72052/AED</t>
  </si>
  <si>
    <t>REPRESENTATION EXPENSES AED</t>
  </si>
  <si>
    <t>72052/USD</t>
  </si>
  <si>
    <t>REPRESENTATION EXPENSES $</t>
  </si>
  <si>
    <t>72052/CHF</t>
  </si>
  <si>
    <t>REPRESENTATION EXPENSES CHF</t>
  </si>
  <si>
    <t>72052/EUR</t>
  </si>
  <si>
    <t>REPRESENTATION EXPENSES EUR</t>
  </si>
  <si>
    <t>72052/GBP</t>
  </si>
  <si>
    <t>REPRESENTATION EXPENSES GBP</t>
  </si>
  <si>
    <t>72061/CHF</t>
  </si>
  <si>
    <t>COMPUTER LINK EXPENSES CHF</t>
  </si>
  <si>
    <t>72061/EUR</t>
  </si>
  <si>
    <t>COMPUTER LINK EXPENSES EUR</t>
  </si>
  <si>
    <t>72061/GBP</t>
  </si>
  <si>
    <t>COMPUTER LINK EXPENSES GBP</t>
  </si>
  <si>
    <t>72061/USD</t>
  </si>
  <si>
    <t>COMPUTER LINK EXPENSES $</t>
  </si>
  <si>
    <t>72061/AED</t>
  </si>
  <si>
    <t>COMPUTER LINK EXPENSES AED</t>
  </si>
  <si>
    <t>73011/AED</t>
  </si>
  <si>
    <t>TRAVEL EXPENSES AED</t>
  </si>
  <si>
    <t>73011/CHF</t>
  </si>
  <si>
    <t>TRAVEL EXPENSES CHF</t>
  </si>
  <si>
    <t>73011/EUR</t>
  </si>
  <si>
    <t>TRAVEL EXPENSES EUR</t>
  </si>
  <si>
    <t>73011/USD</t>
  </si>
  <si>
    <t>TRAVEL EXPENSES $</t>
  </si>
  <si>
    <t>73011/GBP</t>
  </si>
  <si>
    <t>TRAVEL EXPENSES GBP</t>
  </si>
  <si>
    <t>74011/CHF</t>
  </si>
  <si>
    <t>LEGAL EXPENSES CHF</t>
  </si>
  <si>
    <t>74011/EUR</t>
  </si>
  <si>
    <t>LEGAL EXPENSES EUR</t>
  </si>
  <si>
    <t>74011/GBP</t>
  </si>
  <si>
    <t>LEGAL EXPENSES GBP</t>
  </si>
  <si>
    <t>74011/AED</t>
  </si>
  <si>
    <t>LEGAL EXPENSES AED</t>
  </si>
  <si>
    <t>74011/USD</t>
  </si>
  <si>
    <t>LEGAL EXPENSES $</t>
  </si>
  <si>
    <t>75011/CHF</t>
  </si>
  <si>
    <t>AUDIT EXPENSES CHF</t>
  </si>
  <si>
    <t>75011/EUR</t>
  </si>
  <si>
    <t>AUDIT EXPENSES EUR</t>
  </si>
  <si>
    <t>75011/AED</t>
  </si>
  <si>
    <t>AUDIT EXPENSES AED</t>
  </si>
  <si>
    <t>75011/GBP</t>
  </si>
  <si>
    <t>AUDIT EXPENSES GBP</t>
  </si>
  <si>
    <t>75011/USD</t>
  </si>
  <si>
    <t>AUDIT EXPENSES $</t>
  </si>
  <si>
    <t>76011/CHF</t>
  </si>
  <si>
    <t>EXPENSES ICT SERVICES SA CHF</t>
  </si>
  <si>
    <t>76011/EUR</t>
  </si>
  <si>
    <t>EXPENSES ICT SERVICES SA EUR</t>
  </si>
  <si>
    <t>76011/USD</t>
  </si>
  <si>
    <t>EXPENSES ICT SERVICES SA $</t>
  </si>
  <si>
    <t>77011/CHF</t>
  </si>
  <si>
    <t>AMORTISATIONS CHF</t>
  </si>
  <si>
    <t>77011/EUR</t>
  </si>
  <si>
    <t>AMORTISATIONS EUR</t>
  </si>
  <si>
    <t>77011/USD</t>
  </si>
  <si>
    <t>AMORTISATIONS $</t>
  </si>
  <si>
    <t>77011/AED</t>
  </si>
  <si>
    <t>AMORTISATIONS AED</t>
  </si>
  <si>
    <t>78011/USD</t>
  </si>
  <si>
    <t>EXTRAORDINARY EXPENSES</t>
  </si>
  <si>
    <t>79011/USD</t>
  </si>
  <si>
    <t>EXCHANGE DIFFERENCES</t>
  </si>
  <si>
    <t>79021/USD</t>
  </si>
  <si>
    <t>EXCHANGE DIFF. ON CURRENCY</t>
  </si>
  <si>
    <t>79022/USD</t>
  </si>
  <si>
    <t>EXCHANGE DIFF. ON SECURITIES</t>
  </si>
  <si>
    <t>80011/EUR</t>
  </si>
  <si>
    <t>COTTON SALES EUR</t>
  </si>
  <si>
    <t>80011/GBP</t>
  </si>
  <si>
    <t>COTTON SALES GBP</t>
  </si>
  <si>
    <t>80011/USD</t>
  </si>
  <si>
    <t>COTTON SALES USD</t>
  </si>
  <si>
    <t>80021/EUR</t>
  </si>
  <si>
    <t>COTTON SALES PADDING</t>
  </si>
  <si>
    <t>80021/GBP</t>
  </si>
  <si>
    <t>80021/USD</t>
  </si>
  <si>
    <t>81019/CHF</t>
  </si>
  <si>
    <t>DIVIDEND ICT SERVICES SA CHF</t>
  </si>
  <si>
    <t>81019/USD</t>
  </si>
  <si>
    <t>DIVIDEND ICT SERVICES SA $</t>
  </si>
  <si>
    <t>82011/EUR</t>
  </si>
  <si>
    <t xml:space="preserve">ACTIV INTEREST / FID. DEPOSIT </t>
  </si>
  <si>
    <t>82011/GBP</t>
  </si>
  <si>
    <t>ACTIV INTEREST / FID. DEPOSIT GBP</t>
  </si>
  <si>
    <t>82011/USD</t>
  </si>
  <si>
    <t>ACTIV INTEREST / FID. DEPOSIT</t>
  </si>
  <si>
    <t>82011/CHF</t>
  </si>
  <si>
    <t>82011/AED</t>
  </si>
  <si>
    <t>82019/USD</t>
  </si>
  <si>
    <t>ACTIV INT. FID. DEP. TEXTILE $</t>
  </si>
  <si>
    <t>82021/CHF</t>
  </si>
  <si>
    <t>ACTIV INTEREST ON SECURITIES CHF</t>
  </si>
  <si>
    <t>82021/USD</t>
  </si>
  <si>
    <t>ACTIV INTEREST ON SECURITIES $</t>
  </si>
  <si>
    <t>82022/EUR</t>
  </si>
  <si>
    <t>ACTIV INTEREST ON SECURITIES EUR</t>
  </si>
  <si>
    <t>82031/CHF</t>
  </si>
  <si>
    <t>DIVIDEND ON SECURITIES CHF</t>
  </si>
  <si>
    <t>82031/EUR</t>
  </si>
  <si>
    <t>DIVIDEND ON SECURITIES EUR</t>
  </si>
  <si>
    <t>82031/USD</t>
  </si>
  <si>
    <t>DIVIDEND ON SECURITIES $</t>
  </si>
  <si>
    <t>82041/CHF</t>
  </si>
  <si>
    <t>LOSS OR PROFIT ON SECURITIES CHF</t>
  </si>
  <si>
    <t>82041/EUR</t>
  </si>
  <si>
    <t>LOSS OR PROFIT ON SECURITIES EUR</t>
  </si>
  <si>
    <t>82041/USD</t>
  </si>
  <si>
    <t>LOSS OR PROFIT ON SECURITIES $</t>
  </si>
  <si>
    <t>83041/USD</t>
  </si>
  <si>
    <t>LOSS/PROFIT N.Y FUTURES</t>
  </si>
  <si>
    <t>840111/EUR</t>
  </si>
  <si>
    <t>PREMIUM ON FOREIGN EXCHANGE €</t>
  </si>
  <si>
    <t>840111/USD</t>
  </si>
  <si>
    <t>PREMIUM ON FOREIGN EXCHANGE $</t>
  </si>
  <si>
    <t>85011/EUR</t>
  </si>
  <si>
    <t>INSURANCE PROCEEDS €</t>
  </si>
  <si>
    <t>85011/USD</t>
  </si>
  <si>
    <t>INSURANCE PROCEEDS $</t>
  </si>
  <si>
    <t>87019/USD</t>
  </si>
  <si>
    <t>TEXTILE SALE$ 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</si>
</sst>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;[Red]\(#,##0.00\)"/>
    <numFmt numFmtId="165" formatCode="_ * #,##0.00_ ;_ * \-#,##0.00_ ;_ * &quot;-&quot;??_ ;_ @_ "/>
  </numFmts>
  <fonts count="7" x14ac:knownFonts="1">
    <font>
      <sz val="11"/>
      <color theme="1"/>
      <name val="Calibri"/>
      <family val="2"/>
      <scheme val="minor"/>
    </font>
    <font>
      <b/>
      <sz val="16"/>
      <color rgb="FF0F6B6E"/>
      <name val="Calibri"/>
    </font>
    <font>
      <sz val="11"/>
      <color rgb="FF444444"/>
      <name val="Calibri"/>
    </font>
    <font>
      <b/>
      <sz val="11"/>
      <color rgb="FFFFFFFF"/>
      <name val="Calibri"/>
    </font>
    <font>
      <b/>
      <sz val="11"/>
      <color theme="1"/>
      <name val="Calibri"/>
      <family val="2"/>
      <scheme val="minor"/>
    </font>
    <font>
      <b/>
      <sz val="9"/>
      <color theme="1"/>
      <name val="Verdana"/>
      <family val="2"/>
    </font>
    <font>
      <sz val="9"/>
      <color theme="1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rgb="FF0F6B6E"/>
      </patternFill>
    </fill>
    <fill>
      <patternFill patternType="solid">
        <fgColor rgb="FFFFFFFF"/>
      </patternFill>
    </fill>
    <fill>
      <patternFill patternType="solid">
        <fgColor rgb="FFF3F6F6"/>
      </patternFill>
    </fill>
    <fill>
      <patternFill patternType="solid">
        <fgColor rgb="FF99CCFF"/>
        <bgColor indexed="64"/>
      </patternFill>
    </fill>
  </fills>
  <borders count="14">
    <border>
      <left/>
      <right/>
      <top/>
      <bottom/>
      <diagonal/>
    </border>
    <border>
      <left style="thin">
        <color rgb="FFD9E0E0"/>
      </left>
      <right style="thin">
        <color rgb="FFD9E0E0"/>
      </right>
      <top style="thin">
        <color rgb="FFD9E0E0"/>
      </top>
      <bottom style="thin">
        <color rgb="FFD9E0E0"/>
      </bottom>
      <diagonal/>
    </border>
    <border>
      <left/>
      <right/>
      <top/>
      <bottom style="medium">
        <color indexed="64"/>
      </bottom>
      <diagonal/>
    </border>
    <border>
      <left style="medium">
        <color rgb="FFC0C0C0"/>
      </left>
      <right style="medium">
        <color rgb="FFC0C0C0"/>
      </right>
      <top/>
      <bottom/>
      <diagonal/>
    </border>
    <border>
      <left/>
      <right style="medium">
        <color rgb="FFC0C0C0"/>
      </right>
      <top/>
      <bottom/>
      <diagonal/>
    </border>
    <border>
      <left style="medium">
        <color rgb="FFC0C0C0"/>
      </left>
      <right style="thin">
        <color indexed="64"/>
      </right>
      <top/>
      <bottom/>
      <diagonal/>
    </border>
    <border>
      <left style="medium">
        <color rgb="FFC0C0C0"/>
      </left>
      <right style="medium">
        <color rgb="FFC0C0C0"/>
      </right>
      <top style="medium">
        <color rgb="FFC0C0C0"/>
      </top>
      <bottom/>
      <diagonal/>
    </border>
    <border>
      <left/>
      <right style="medium">
        <color rgb="FFC0C0C0"/>
      </right>
      <top style="medium">
        <color rgb="FFC0C0C0"/>
      </top>
      <bottom/>
      <diagonal/>
    </border>
    <border>
      <left style="medium">
        <color rgb="FFC0C0C0"/>
      </left>
      <right style="thin">
        <color indexed="64"/>
      </right>
      <top style="medium">
        <color rgb="FFC0C0C0"/>
      </top>
      <bottom/>
      <diagonal/>
    </border>
    <border>
      <left style="medium">
        <color rgb="FFC0C0C0"/>
      </left>
      <right style="medium">
        <color rgb="FFC0C0C0"/>
      </right>
      <top style="medium">
        <color rgb="FFC0C0C0"/>
      </top>
      <bottom style="thin">
        <color indexed="64"/>
      </bottom>
      <diagonal/>
    </border>
    <border>
      <left/>
      <right style="medium">
        <color rgb="FFC0C0C0"/>
      </right>
      <top style="medium">
        <color rgb="FFC0C0C0"/>
      </top>
      <bottom style="thin">
        <color indexed="64"/>
      </bottom>
      <diagonal/>
    </border>
    <border>
      <left style="medium">
        <color rgb="FFC0C0C0"/>
      </left>
      <right style="thin">
        <color indexed="64"/>
      </right>
      <top style="medium">
        <color rgb="FFC0C0C0"/>
      </top>
      <bottom style="thin">
        <color indexed="64"/>
      </bottom>
      <diagonal/>
    </border>
    <border>
      <left style="medium">
        <color rgb="FFC0C0C0"/>
      </left>
      <right style="medium">
        <color rgb="FFC0C0C0"/>
      </right>
      <top style="medium">
        <color rgb="FFC0C0C0"/>
      </top>
      <bottom style="medium">
        <color rgb="FFC0C0C0"/>
      </bottom>
      <diagonal/>
    </border>
    <border>
      <left/>
      <right style="medium">
        <color rgb="FFC0C0C0"/>
      </right>
      <top style="medium">
        <color rgb="FFC0C0C0"/>
      </top>
      <bottom style="medium">
        <color rgb="FFC0C0C0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1" xfId="0" applyFont="1" applyFill="1" applyBorder="1"/>
    <xf numFmtId="0" fontId="0" fillId="3" borderId="1" xfId="0" applyFill="1" applyBorder="1"/>
    <xf numFmtId="0" fontId="0" fillId="4" borderId="1" xfId="0" applyFill="1" applyBorder="1"/>
    <xf numFmtId="0" fontId="0" fillId="4" borderId="1" xfId="0" applyFill="1" applyBorder="1" applyAlignment="1">
      <alignment vertical="top" wrapText="1"/>
    </xf>
    <xf numFmtId="0" fontId="0" fillId="3" borderId="1" xfId="0" applyFill="1" applyBorder="1" applyAlignment="1">
      <alignment vertical="top" wrapText="1"/>
    </xf>
    <xf numFmtId="14" fontId="0" fillId="3" borderId="1" xfId="0" applyNumberFormat="1" applyFill="1" applyBorder="1"/>
    <xf numFmtId="0" fontId="4" fillId="0" borderId="2" xfId="0" applyFont="1" applyBorder="1" applyAlignment="1">
      <alignment horizontal="center"/>
    </xf>
    <xf numFmtId="164" fontId="4" fillId="0" borderId="2" xfId="0" applyNumberFormat="1" applyFont="1" applyBorder="1"/>
    <xf numFmtId="0" fontId="4" fillId="0" borderId="0" xfId="0" applyFont="1" applyAlignment="1">
      <alignment horizontal="center"/>
    </xf>
    <xf numFmtId="164" fontId="4" fillId="0" borderId="0" xfId="0" applyNumberFormat="1" applyFont="1"/>
    <xf numFmtId="0" fontId="4" fillId="0" borderId="0" xfId="0" applyFont="1"/>
    <xf numFmtId="14" fontId="5" fillId="5" borderId="0" xfId="0" applyNumberFormat="1" applyFont="1" applyFill="1"/>
    <xf numFmtId="0" fontId="5" fillId="5" borderId="3" xfId="0" applyFont="1" applyFill="1" applyBorder="1"/>
    <xf numFmtId="0" fontId="5" fillId="5" borderId="4" xfId="0" applyFont="1" applyFill="1" applyBorder="1"/>
    <xf numFmtId="0" fontId="5" fillId="5" borderId="5" xfId="0" applyFont="1" applyFill="1" applyBorder="1" applyAlignment="1">
      <alignment horizontal="center"/>
    </xf>
    <xf numFmtId="0" fontId="5" fillId="5" borderId="0" xfId="0" applyFont="1" applyFill="1" applyAlignment="1">
      <alignment horizontal="center"/>
    </xf>
    <xf numFmtId="0" fontId="6" fillId="0" borderId="6" xfId="0" applyFont="1" applyBorder="1" applyAlignment="1">
      <alignment vertical="top"/>
    </xf>
    <xf numFmtId="0" fontId="6" fillId="0" borderId="7" xfId="0" applyFont="1" applyBorder="1" applyAlignment="1">
      <alignment vertical="top"/>
    </xf>
    <xf numFmtId="164" fontId="6" fillId="0" borderId="8" xfId="0" applyNumberFormat="1" applyFont="1" applyBorder="1" applyAlignment="1">
      <alignment vertical="top"/>
    </xf>
    <xf numFmtId="164" fontId="5" fillId="0" borderId="8" xfId="0" applyNumberFormat="1" applyFont="1" applyBorder="1" applyAlignment="1">
      <alignment vertical="top"/>
    </xf>
    <xf numFmtId="165" fontId="0" fillId="0" borderId="0" xfId="0" applyNumberFormat="1"/>
    <xf numFmtId="0" fontId="6" fillId="0" borderId="9" xfId="0" applyFont="1" applyBorder="1" applyAlignment="1">
      <alignment vertical="top"/>
    </xf>
    <xf numFmtId="0" fontId="6" fillId="0" borderId="10" xfId="0" applyFont="1" applyBorder="1" applyAlignment="1">
      <alignment vertical="top"/>
    </xf>
    <xf numFmtId="164" fontId="6" fillId="0" borderId="11" xfId="0" applyNumberFormat="1" applyFont="1" applyBorder="1" applyAlignment="1">
      <alignment vertical="top"/>
    </xf>
    <xf numFmtId="0" fontId="4" fillId="0" borderId="0" xfId="0" applyFont="1" applyAlignment="1">
      <alignment horizontal="left" indent="2"/>
    </xf>
    <xf numFmtId="0" fontId="6" fillId="0" borderId="12" xfId="0" applyFont="1" applyBorder="1" applyAlignment="1">
      <alignment vertical="top"/>
    </xf>
    <xf numFmtId="0" fontId="6" fillId="0" borderId="13" xfId="0" applyFont="1" applyBorder="1" applyAlignment="1">
      <alignment vertical="top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24"/>
  <sheetViews>
    <sheetView showGridLines="0" workbookViewId="0">
      <selection activeCell="B9" sqref="B9"/>
    </sheetView>
  </sheetViews>
  <sheetFormatPr baseColWidth="10" defaultColWidth="8.7265625" defaultRowHeight="14.5" x14ac:dyDescent="0.35"/>
  <cols>
    <col min="1" max="1" width="28.90625" customWidth="1"/>
    <col min="2" max="2" width="28" customWidth="1"/>
    <col min="3" max="3" width="72" customWidth="1"/>
  </cols>
  <sheetData>
    <row r="1" spans="1:3" ht="21" customHeight="1" x14ac:dyDescent="0.5">
      <c r="A1" s="1" t="s">
        <v>0</v>
      </c>
    </row>
    <row r="3" spans="1:3" x14ac:dyDescent="0.35">
      <c r="A3" s="2"/>
    </row>
    <row r="4" spans="1:3" x14ac:dyDescent="0.35">
      <c r="A4" s="2"/>
    </row>
    <row r="5" spans="1:3" x14ac:dyDescent="0.35">
      <c r="A5" t="s">
        <v>1</v>
      </c>
      <c r="B5" t="s">
        <v>2</v>
      </c>
      <c r="C5" t="s">
        <v>3</v>
      </c>
    </row>
    <row r="6" spans="1:3" x14ac:dyDescent="0.35">
      <c r="A6" s="3" t="s">
        <v>4</v>
      </c>
      <c r="B6" s="3" t="s">
        <v>5</v>
      </c>
      <c r="C6" s="3" t="s">
        <v>6</v>
      </c>
    </row>
    <row r="7" spans="1:3" x14ac:dyDescent="0.35">
      <c r="A7" s="4" t="s">
        <v>7</v>
      </c>
      <c r="B7" s="4">
        <v>30011</v>
      </c>
      <c r="C7" s="4" t="s">
        <v>8</v>
      </c>
    </row>
    <row r="8" spans="1:3" x14ac:dyDescent="0.35">
      <c r="A8" s="5" t="s">
        <v>9</v>
      </c>
      <c r="B8" s="5" t="s">
        <v>10</v>
      </c>
      <c r="C8" s="5" t="s">
        <v>11</v>
      </c>
    </row>
    <row r="9" spans="1:3" x14ac:dyDescent="0.35">
      <c r="A9" s="4" t="s">
        <v>12</v>
      </c>
      <c r="B9" s="8">
        <v>46143</v>
      </c>
      <c r="C9" s="4" t="s">
        <v>13</v>
      </c>
    </row>
    <row r="10" spans="1:3" x14ac:dyDescent="0.35">
      <c r="A10" s="5"/>
      <c r="B10" s="5"/>
      <c r="C10" s="5"/>
    </row>
    <row r="14" spans="1:3" ht="21" customHeight="1" x14ac:dyDescent="0.5">
      <c r="A14" s="1" t="s">
        <v>14</v>
      </c>
    </row>
    <row r="16" spans="1:3" x14ac:dyDescent="0.35">
      <c r="A16" s="3" t="s">
        <v>15</v>
      </c>
      <c r="B16" s="3" t="s">
        <v>16</v>
      </c>
      <c r="C16" s="3" t="s">
        <v>17</v>
      </c>
    </row>
    <row r="17" spans="1:3" x14ac:dyDescent="0.35">
      <c r="A17" s="6" t="s">
        <v>18</v>
      </c>
      <c r="B17" s="6">
        <f>GetAccountBaseAmount(Setup!$B$6,Setup!$B$7,Setup!$B$8,Setup!$B$9)</f>
        <v>-745751864.55999994</v>
      </c>
      <c r="C17" s="6" t="s">
        <v>19</v>
      </c>
    </row>
    <row r="18" spans="1:3" x14ac:dyDescent="0.35">
      <c r="A18" s="7" t="s">
        <v>20</v>
      </c>
      <c r="B18" s="7">
        <f>GetAccountRealBaseAmount(Setup!$B$6,Setup!$B$7,Setup!$B$8,Setup!$B$9)</f>
        <v>-745751864.55999994</v>
      </c>
      <c r="C18" s="7" t="s">
        <v>21</v>
      </c>
    </row>
    <row r="19" spans="1:3" x14ac:dyDescent="0.35">
      <c r="A19" s="6" t="s">
        <v>22</v>
      </c>
      <c r="B19" s="6">
        <f>GetAccountAmount(Setup!$B$6,Setup!$B$7,Setup!$B$8,Setup!$B$9)</f>
        <v>-745751864.55999994</v>
      </c>
      <c r="C19" s="6" t="s">
        <v>23</v>
      </c>
    </row>
    <row r="20" spans="1:3" x14ac:dyDescent="0.35">
      <c r="A20" s="7" t="s">
        <v>24</v>
      </c>
      <c r="B20" s="7" t="str">
        <f>GetAccountAbbr(Setup!$B$6,Setup!$B$7,Setup!$B$8,Setup!$B$9)</f>
        <v>30011</v>
      </c>
      <c r="C20" s="7" t="s">
        <v>25</v>
      </c>
    </row>
    <row r="21" spans="1:3" x14ac:dyDescent="0.35">
      <c r="A21" s="6" t="s">
        <v>26</v>
      </c>
      <c r="B21" s="6" t="str">
        <f>GetAccountName(Setup!$B$6,Setup!$B$7,Setup!$B$8,Setup!$B$9)</f>
        <v>Creditors</v>
      </c>
      <c r="C21" s="6" t="s">
        <v>27</v>
      </c>
    </row>
    <row r="22" spans="1:3" x14ac:dyDescent="0.35">
      <c r="A22" s="7" t="s">
        <v>28</v>
      </c>
      <c r="B22" s="7" t="str">
        <f>GetAccountContact(Setup!$B$6,Setup!$B$7,Setup!$B$8,Setup!$B$9)</f>
        <v>1632, 1641, 1720, 1733, 1741</v>
      </c>
      <c r="C22" s="7" t="s">
        <v>29</v>
      </c>
    </row>
    <row r="23" spans="1:3" x14ac:dyDescent="0.35">
      <c r="A23" s="6" t="s">
        <v>30</v>
      </c>
      <c r="B23" s="6" t="str">
        <f>GetAccountContactCode(Setup!$B$6,Setup!$B$7,Setup!$B$8,Setup!$B$9)</f>
        <v>1632, 1641, 1720, 1733, 1741</v>
      </c>
      <c r="C23" s="6" t="s">
        <v>31</v>
      </c>
    </row>
    <row r="24" spans="1:3" ht="43.5" customHeight="1" x14ac:dyDescent="0.35">
      <c r="A24" s="7" t="s">
        <v>32</v>
      </c>
      <c r="B24" s="7" t="str">
        <f>GetAccountContactName(Setup!$B$6,Setup!$B$7,Setup!$B$8,Setup!$B$9)</f>
        <v>BOA ESPERANCA, CDI_STONEX, MAGGI AGROPEC, NAVYTRANS, POLATO</v>
      </c>
      <c r="C24" s="7" t="s">
        <v>33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234"/>
  <sheetViews>
    <sheetView workbookViewId="0">
      <selection activeCell="J227" sqref="J227"/>
    </sheetView>
  </sheetViews>
  <sheetFormatPr baseColWidth="10" defaultColWidth="8.7265625" defaultRowHeight="14.5" x14ac:dyDescent="0.35"/>
  <cols>
    <col min="3" max="3" width="18.81640625" bestFit="1" customWidth="1"/>
    <col min="4" max="4" width="9.81640625" bestFit="1" customWidth="1"/>
    <col min="5" max="5" width="42.7265625" bestFit="1" customWidth="1"/>
    <col min="6" max="6" width="17.54296875" customWidth="1"/>
    <col min="7" max="8" width="15.81640625" bestFit="1" customWidth="1"/>
    <col min="9" max="11" width="15.81640625" customWidth="1"/>
    <col min="12" max="12" width="20" style="10" customWidth="1"/>
    <col min="13" max="13" width="6.1796875" customWidth="1"/>
  </cols>
  <sheetData>
    <row r="1" spans="1:14" ht="15" customHeight="1" thickBot="1" x14ac:dyDescent="0.4">
      <c r="E1" s="9" t="s">
        <v>34</v>
      </c>
      <c r="F1" s="10">
        <f t="shared" ref="F1:L1" si="0">SUM(F8:F666)</f>
        <v>0</v>
      </c>
      <c r="G1" s="10">
        <f t="shared" si="0"/>
        <v>0</v>
      </c>
      <c r="H1" s="10">
        <f t="shared" si="0"/>
        <v>625164229.50999999</v>
      </c>
      <c r="I1" s="10">
        <f t="shared" si="0"/>
        <v>0</v>
      </c>
      <c r="J1" s="10">
        <f t="shared" si="0"/>
        <v>0</v>
      </c>
      <c r="K1" s="10">
        <f t="shared" si="0"/>
        <v>0</v>
      </c>
      <c r="L1" s="10">
        <f t="shared" si="0"/>
        <v>625164229.50999999</v>
      </c>
    </row>
    <row r="2" spans="1:14" x14ac:dyDescent="0.35">
      <c r="E2" s="11" t="s">
        <v>35</v>
      </c>
      <c r="F2" s="12">
        <f>SUMIF($D$7:$D$234,"Assets",$F$7:$F$234)</f>
        <v>0</v>
      </c>
      <c r="G2" s="12">
        <f>SUMIF($D$7:$D$234,"Assets",$G$7:$G$234)</f>
        <v>0</v>
      </c>
      <c r="H2" s="12">
        <f>SUMIF($D$7:$D$234,"Assets",$H$7:$H$234)</f>
        <v>617305638.61000001</v>
      </c>
      <c r="I2" s="12">
        <f>SUMIF($D$7:$D$234,"Assets",$I$7:$I$234)</f>
        <v>0</v>
      </c>
      <c r="J2" s="12">
        <f>SUMIF($D$7:$D$234,"Assets",$J$7:$J$234)</f>
        <v>0</v>
      </c>
      <c r="K2" s="12">
        <f>SUMIF($D$7:$D$234,"Assets",$K$7:$K$234)</f>
        <v>0</v>
      </c>
      <c r="L2" s="12">
        <f>+G2+F2+H2+I2+J2+K2</f>
        <v>617305638.61000001</v>
      </c>
    </row>
    <row r="3" spans="1:14" x14ac:dyDescent="0.35">
      <c r="C3" s="13" t="s">
        <v>36</v>
      </c>
      <c r="E3" s="11" t="s">
        <v>37</v>
      </c>
      <c r="F3" s="12">
        <f>SUMIF($D$7:$D$234,"Liabilities",$F$7:$F$234)</f>
        <v>0</v>
      </c>
      <c r="G3" s="12">
        <f>SUMIF($D$7:$D$234,"Liabilities",$G$7:$G$234)</f>
        <v>0</v>
      </c>
      <c r="H3" s="12">
        <f>SUMIF($D$7:$D$234,"Liabilities",$H$7:$H$234)</f>
        <v>7858590.8999999762</v>
      </c>
      <c r="I3" s="12">
        <f>SUMIF($D$7:$D$234,"Liabilities",$I$7:$I$234)</f>
        <v>0</v>
      </c>
      <c r="J3" s="12">
        <f>SUMIF($D$7:$D$234,"Liabilities",$J$7:$J$234)</f>
        <v>0</v>
      </c>
      <c r="K3" s="12">
        <f>SUMIF($D$7:$D$234,"Liabilities",$K$7:$K$234)</f>
        <v>0</v>
      </c>
      <c r="L3" s="12">
        <f>+G3+F3+H3+I3+J3+K3</f>
        <v>7858590.8999999762</v>
      </c>
    </row>
    <row r="5" spans="1:14" x14ac:dyDescent="0.35">
      <c r="F5" s="14">
        <f>Setup!$B$9</f>
        <v>46143</v>
      </c>
      <c r="G5" s="14">
        <f>+F5</f>
        <v>46143</v>
      </c>
      <c r="H5" s="14">
        <f>+G5</f>
        <v>46143</v>
      </c>
      <c r="I5" s="14">
        <f>+H5</f>
        <v>46143</v>
      </c>
      <c r="J5" s="14">
        <f>+I5</f>
        <v>46143</v>
      </c>
      <c r="K5" s="14">
        <f>+J5</f>
        <v>46143</v>
      </c>
      <c r="L5" s="14">
        <f>+H5</f>
        <v>46143</v>
      </c>
    </row>
    <row r="6" spans="1:14" x14ac:dyDescent="0.35">
      <c r="F6" s="11">
        <v>2327</v>
      </c>
      <c r="G6" s="11">
        <v>2349</v>
      </c>
      <c r="H6" s="11">
        <v>3022</v>
      </c>
      <c r="I6" s="11">
        <v>3676</v>
      </c>
      <c r="J6" s="11">
        <v>3441</v>
      </c>
      <c r="K6" s="11">
        <v>3058</v>
      </c>
    </row>
    <row r="7" spans="1:14" ht="15" customHeight="1" thickBot="1" x14ac:dyDescent="0.4">
      <c r="A7" s="15" t="s">
        <v>7</v>
      </c>
      <c r="B7" s="16" t="s">
        <v>9</v>
      </c>
      <c r="C7" s="16" t="s">
        <v>38</v>
      </c>
      <c r="D7" s="16" t="s">
        <v>39</v>
      </c>
      <c r="E7" s="16" t="s">
        <v>40</v>
      </c>
      <c r="F7" s="17" t="s">
        <v>41</v>
      </c>
      <c r="G7" s="17" t="s">
        <v>42</v>
      </c>
      <c r="H7" s="17" t="s">
        <v>5</v>
      </c>
      <c r="I7" s="17" t="s">
        <v>43</v>
      </c>
      <c r="J7" s="17" t="s">
        <v>44</v>
      </c>
      <c r="K7" s="17" t="s">
        <v>45</v>
      </c>
      <c r="L7" s="17" t="s">
        <v>46</v>
      </c>
      <c r="N7" s="18" t="s">
        <v>47</v>
      </c>
    </row>
    <row r="8" spans="1:14" ht="15" customHeight="1" thickBot="1" x14ac:dyDescent="0.4">
      <c r="A8" s="19">
        <v>5051</v>
      </c>
      <c r="B8" s="20" t="s">
        <v>48</v>
      </c>
      <c r="C8" s="20" t="s">
        <v>49</v>
      </c>
      <c r="D8" s="20" t="s">
        <v>50</v>
      </c>
      <c r="E8" s="20" t="s">
        <v>51</v>
      </c>
      <c r="F8" s="21">
        <f t="shared" ref="F8:F71" si="1">IFERROR(GetAccountRealBaseAmount($F$6,$A8,$B8,$F$5),0)</f>
        <v>0</v>
      </c>
      <c r="G8" s="21">
        <f t="shared" ref="G8:G71" si="2">IFERROR(GetAccountRealBaseAmount($G$6,$A8,$B8,$G$5),0)</f>
        <v>0</v>
      </c>
      <c r="H8" s="21">
        <f>IFERROR(GetAccountRealBaseAmount($H$7,$A8,$B8,$H$5),0)</f>
        <v>0</v>
      </c>
      <c r="I8" s="21">
        <f t="shared" ref="I8:I71" si="3">IFERROR(GetAccountRealBaseAmount($I$6,$A8,$B8,$I$5),0)</f>
        <v>0</v>
      </c>
      <c r="J8" s="21">
        <f t="shared" ref="J8:J71" si="4">IFERROR(GetAccountRealBaseAmount($J$6,$A8,$B8,$J$5),0)</f>
        <v>0</v>
      </c>
      <c r="K8" s="21">
        <f t="shared" ref="K8:K71" si="5">IFERROR(GetAccountRealBaseAmount($K$6,$A8,$B8,$K$5),0)</f>
        <v>0</v>
      </c>
      <c r="L8" s="22">
        <f t="shared" ref="L8:L71" si="6">+G8+F8+H8+I8+J8+K8</f>
        <v>0</v>
      </c>
      <c r="N8" t="str">
        <f t="shared" ref="N8:N71" si="7">IF(L8=0,"Escludi","Includi")</f>
        <v>Escludi</v>
      </c>
    </row>
    <row r="9" spans="1:14" ht="15" customHeight="1" thickBot="1" x14ac:dyDescent="0.4">
      <c r="A9" s="19">
        <v>5051</v>
      </c>
      <c r="B9" s="20" t="s">
        <v>10</v>
      </c>
      <c r="C9" s="20" t="s">
        <v>52</v>
      </c>
      <c r="D9" s="20" t="s">
        <v>50</v>
      </c>
      <c r="E9" s="20" t="s">
        <v>53</v>
      </c>
      <c r="F9" s="21">
        <f t="shared" si="1"/>
        <v>0</v>
      </c>
      <c r="G9" s="21">
        <f t="shared" si="2"/>
        <v>0</v>
      </c>
      <c r="H9" s="21">
        <f>IFERROR(GetAccountRealBaseAmount($H$7,$A9,$B9,$H$5),0)</f>
        <v>-200841.68</v>
      </c>
      <c r="I9" s="21">
        <f t="shared" si="3"/>
        <v>0</v>
      </c>
      <c r="J9" s="21">
        <f t="shared" si="4"/>
        <v>0</v>
      </c>
      <c r="K9" s="21">
        <f t="shared" si="5"/>
        <v>0</v>
      </c>
      <c r="L9" s="22">
        <f t="shared" si="6"/>
        <v>-200841.68</v>
      </c>
      <c r="N9" t="str">
        <f t="shared" si="7"/>
        <v>Includi</v>
      </c>
    </row>
    <row r="10" spans="1:14" ht="15" customHeight="1" thickBot="1" x14ac:dyDescent="0.4">
      <c r="A10" s="19">
        <v>5052</v>
      </c>
      <c r="B10" s="20" t="s">
        <v>48</v>
      </c>
      <c r="C10" s="20" t="s">
        <v>54</v>
      </c>
      <c r="D10" s="20" t="s">
        <v>50</v>
      </c>
      <c r="E10" s="20" t="s">
        <v>55</v>
      </c>
      <c r="F10" s="21">
        <f t="shared" si="1"/>
        <v>0</v>
      </c>
      <c r="G10" s="21">
        <f t="shared" si="2"/>
        <v>0</v>
      </c>
      <c r="H10" s="21">
        <f t="shared" ref="H10:H73" si="8">IFERROR(GetAccountRealBaseAmount($H$7,$A10,$B10,$H$5),0)</f>
        <v>-3150088.05</v>
      </c>
      <c r="I10" s="21">
        <f t="shared" si="3"/>
        <v>0</v>
      </c>
      <c r="J10" s="21">
        <f t="shared" si="4"/>
        <v>0</v>
      </c>
      <c r="K10" s="21">
        <f t="shared" si="5"/>
        <v>0</v>
      </c>
      <c r="L10" s="22">
        <f t="shared" si="6"/>
        <v>-3150088.05</v>
      </c>
      <c r="N10" t="str">
        <f t="shared" si="7"/>
        <v>Includi</v>
      </c>
    </row>
    <row r="11" spans="1:14" ht="15" customHeight="1" thickBot="1" x14ac:dyDescent="0.4">
      <c r="A11" s="19">
        <v>5052</v>
      </c>
      <c r="B11" s="20" t="s">
        <v>10</v>
      </c>
      <c r="C11" s="20" t="s">
        <v>56</v>
      </c>
      <c r="D11" s="20" t="s">
        <v>50</v>
      </c>
      <c r="E11" s="20" t="s">
        <v>57</v>
      </c>
      <c r="F11" s="21">
        <f t="shared" si="1"/>
        <v>0</v>
      </c>
      <c r="G11" s="21">
        <f t="shared" si="2"/>
        <v>0</v>
      </c>
      <c r="H11" s="21">
        <f t="shared" si="8"/>
        <v>0</v>
      </c>
      <c r="I11" s="21">
        <f t="shared" si="3"/>
        <v>0</v>
      </c>
      <c r="J11" s="21">
        <f t="shared" si="4"/>
        <v>0</v>
      </c>
      <c r="K11" s="21">
        <f t="shared" si="5"/>
        <v>0</v>
      </c>
      <c r="L11" s="22">
        <f t="shared" si="6"/>
        <v>0</v>
      </c>
      <c r="N11" t="str">
        <f t="shared" si="7"/>
        <v>Escludi</v>
      </c>
    </row>
    <row r="12" spans="1:14" ht="15" customHeight="1" thickBot="1" x14ac:dyDescent="0.4">
      <c r="A12" s="19">
        <v>5053</v>
      </c>
      <c r="B12" s="20" t="s">
        <v>10</v>
      </c>
      <c r="C12" s="20" t="s">
        <v>58</v>
      </c>
      <c r="D12" s="20" t="s">
        <v>50</v>
      </c>
      <c r="E12" s="20" t="s">
        <v>59</v>
      </c>
      <c r="F12" s="21">
        <f t="shared" si="1"/>
        <v>0</v>
      </c>
      <c r="G12" s="21">
        <f t="shared" si="2"/>
        <v>0</v>
      </c>
      <c r="H12" s="21">
        <f t="shared" si="8"/>
        <v>0</v>
      </c>
      <c r="I12" s="21">
        <f t="shared" si="3"/>
        <v>0</v>
      </c>
      <c r="J12" s="21">
        <f t="shared" si="4"/>
        <v>0</v>
      </c>
      <c r="K12" s="21">
        <f t="shared" si="5"/>
        <v>0</v>
      </c>
      <c r="L12" s="22">
        <f t="shared" si="6"/>
        <v>0</v>
      </c>
      <c r="N12" t="str">
        <f t="shared" si="7"/>
        <v>Escludi</v>
      </c>
    </row>
    <row r="13" spans="1:14" ht="15" customHeight="1" thickBot="1" x14ac:dyDescent="0.4">
      <c r="A13" s="19">
        <v>5060</v>
      </c>
      <c r="B13" s="20" t="s">
        <v>60</v>
      </c>
      <c r="C13" s="20" t="s">
        <v>61</v>
      </c>
      <c r="D13" s="20" t="s">
        <v>50</v>
      </c>
      <c r="E13" s="20" t="s">
        <v>62</v>
      </c>
      <c r="F13" s="21">
        <f t="shared" si="1"/>
        <v>0</v>
      </c>
      <c r="G13" s="21">
        <f t="shared" si="2"/>
        <v>0</v>
      </c>
      <c r="H13" s="21">
        <f t="shared" si="8"/>
        <v>0</v>
      </c>
      <c r="I13" s="21">
        <f t="shared" si="3"/>
        <v>0</v>
      </c>
      <c r="J13" s="21">
        <f t="shared" si="4"/>
        <v>0</v>
      </c>
      <c r="K13" s="21">
        <f t="shared" si="5"/>
        <v>0</v>
      </c>
      <c r="L13" s="22">
        <f t="shared" si="6"/>
        <v>0</v>
      </c>
      <c r="N13" t="str">
        <f t="shared" si="7"/>
        <v>Escludi</v>
      </c>
    </row>
    <row r="14" spans="1:14" ht="15" customHeight="1" thickBot="1" x14ac:dyDescent="0.4">
      <c r="A14" s="19">
        <v>5060</v>
      </c>
      <c r="B14" s="20" t="s">
        <v>10</v>
      </c>
      <c r="C14" s="20" t="s">
        <v>61</v>
      </c>
      <c r="D14" s="20" t="s">
        <v>50</v>
      </c>
      <c r="E14" s="20" t="s">
        <v>63</v>
      </c>
      <c r="F14" s="21">
        <f t="shared" si="1"/>
        <v>0</v>
      </c>
      <c r="G14" s="21">
        <f t="shared" si="2"/>
        <v>0</v>
      </c>
      <c r="H14" s="21">
        <f t="shared" si="8"/>
        <v>0</v>
      </c>
      <c r="I14" s="21">
        <f t="shared" si="3"/>
        <v>0</v>
      </c>
      <c r="J14" s="21">
        <f t="shared" si="4"/>
        <v>0</v>
      </c>
      <c r="K14" s="21">
        <f t="shared" si="5"/>
        <v>0</v>
      </c>
      <c r="L14" s="22">
        <f t="shared" si="6"/>
        <v>0</v>
      </c>
      <c r="N14" t="str">
        <f t="shared" si="7"/>
        <v>Escludi</v>
      </c>
    </row>
    <row r="15" spans="1:14" ht="15" customHeight="1" thickBot="1" x14ac:dyDescent="0.4">
      <c r="A15" s="19">
        <v>5061</v>
      </c>
      <c r="B15" s="20" t="s">
        <v>10</v>
      </c>
      <c r="C15" s="20" t="s">
        <v>61</v>
      </c>
      <c r="D15" s="20" t="s">
        <v>50</v>
      </c>
      <c r="E15" s="20" t="s">
        <v>64</v>
      </c>
      <c r="F15" s="21">
        <f t="shared" si="1"/>
        <v>0</v>
      </c>
      <c r="G15" s="21">
        <f t="shared" si="2"/>
        <v>0</v>
      </c>
      <c r="H15" s="21">
        <f t="shared" si="8"/>
        <v>0</v>
      </c>
      <c r="I15" s="21">
        <f t="shared" si="3"/>
        <v>0</v>
      </c>
      <c r="J15" s="21">
        <f t="shared" si="4"/>
        <v>0</v>
      </c>
      <c r="K15" s="21">
        <f t="shared" si="5"/>
        <v>0</v>
      </c>
      <c r="L15" s="22">
        <f t="shared" si="6"/>
        <v>0</v>
      </c>
      <c r="N15" t="str">
        <f t="shared" si="7"/>
        <v>Escludi</v>
      </c>
    </row>
    <row r="16" spans="1:14" ht="15" customHeight="1" thickBot="1" x14ac:dyDescent="0.4">
      <c r="A16" s="19">
        <v>5070</v>
      </c>
      <c r="B16" s="20" t="s">
        <v>60</v>
      </c>
      <c r="C16" s="20" t="s">
        <v>65</v>
      </c>
      <c r="D16" s="20" t="s">
        <v>50</v>
      </c>
      <c r="E16" s="20" t="s">
        <v>66</v>
      </c>
      <c r="F16" s="21">
        <f t="shared" si="1"/>
        <v>0</v>
      </c>
      <c r="G16" s="21">
        <f t="shared" si="2"/>
        <v>0</v>
      </c>
      <c r="H16" s="21">
        <f t="shared" si="8"/>
        <v>0</v>
      </c>
      <c r="I16" s="21">
        <f t="shared" si="3"/>
        <v>0</v>
      </c>
      <c r="J16" s="21">
        <f t="shared" si="4"/>
        <v>0</v>
      </c>
      <c r="K16" s="21">
        <f t="shared" si="5"/>
        <v>0</v>
      </c>
      <c r="L16" s="22">
        <f t="shared" si="6"/>
        <v>0</v>
      </c>
      <c r="N16" t="str">
        <f t="shared" si="7"/>
        <v>Escludi</v>
      </c>
    </row>
    <row r="17" spans="1:14" ht="15" customHeight="1" thickBot="1" x14ac:dyDescent="0.4">
      <c r="A17" s="19">
        <v>5070</v>
      </c>
      <c r="B17" s="20" t="s">
        <v>10</v>
      </c>
      <c r="C17" s="20" t="s">
        <v>65</v>
      </c>
      <c r="D17" s="20" t="s">
        <v>50</v>
      </c>
      <c r="E17" s="20" t="s">
        <v>67</v>
      </c>
      <c r="F17" s="21">
        <f t="shared" si="1"/>
        <v>0</v>
      </c>
      <c r="G17" s="21">
        <f t="shared" si="2"/>
        <v>0</v>
      </c>
      <c r="H17" s="21">
        <f t="shared" si="8"/>
        <v>0</v>
      </c>
      <c r="I17" s="21">
        <f t="shared" si="3"/>
        <v>0</v>
      </c>
      <c r="J17" s="21">
        <f t="shared" si="4"/>
        <v>0</v>
      </c>
      <c r="K17" s="21">
        <f t="shared" si="5"/>
        <v>0</v>
      </c>
      <c r="L17" s="22">
        <f t="shared" si="6"/>
        <v>0</v>
      </c>
      <c r="N17" t="str">
        <f t="shared" si="7"/>
        <v>Escludi</v>
      </c>
    </row>
    <row r="18" spans="1:14" ht="15" customHeight="1" thickBot="1" x14ac:dyDescent="0.4">
      <c r="A18" s="19">
        <v>5070</v>
      </c>
      <c r="B18" s="20" t="s">
        <v>48</v>
      </c>
      <c r="C18" s="20" t="s">
        <v>65</v>
      </c>
      <c r="D18" s="20" t="s">
        <v>50</v>
      </c>
      <c r="E18" s="20" t="s">
        <v>68</v>
      </c>
      <c r="F18" s="21">
        <f t="shared" si="1"/>
        <v>0</v>
      </c>
      <c r="G18" s="21">
        <f t="shared" si="2"/>
        <v>0</v>
      </c>
      <c r="H18" s="21">
        <f t="shared" si="8"/>
        <v>0</v>
      </c>
      <c r="I18" s="21">
        <f t="shared" si="3"/>
        <v>0</v>
      </c>
      <c r="J18" s="21">
        <f t="shared" si="4"/>
        <v>0</v>
      </c>
      <c r="K18" s="21">
        <f t="shared" si="5"/>
        <v>0</v>
      </c>
      <c r="L18" s="22">
        <f t="shared" si="6"/>
        <v>0</v>
      </c>
      <c r="N18" t="str">
        <f t="shared" si="7"/>
        <v>Escludi</v>
      </c>
    </row>
    <row r="19" spans="1:14" ht="15" customHeight="1" thickBot="1" x14ac:dyDescent="0.4">
      <c r="A19" s="19">
        <v>5080</v>
      </c>
      <c r="B19" s="20" t="s">
        <v>10</v>
      </c>
      <c r="C19" s="20" t="s">
        <v>69</v>
      </c>
      <c r="D19" s="20" t="s">
        <v>50</v>
      </c>
      <c r="E19" s="20" t="s">
        <v>70</v>
      </c>
      <c r="F19" s="21">
        <f t="shared" si="1"/>
        <v>0</v>
      </c>
      <c r="G19" s="21">
        <f t="shared" si="2"/>
        <v>0</v>
      </c>
      <c r="H19" s="21">
        <f t="shared" si="8"/>
        <v>0</v>
      </c>
      <c r="I19" s="21">
        <f t="shared" si="3"/>
        <v>0</v>
      </c>
      <c r="J19" s="21">
        <f t="shared" si="4"/>
        <v>0</v>
      </c>
      <c r="K19" s="21">
        <f t="shared" si="5"/>
        <v>0</v>
      </c>
      <c r="L19" s="22">
        <f t="shared" si="6"/>
        <v>0</v>
      </c>
      <c r="N19" t="str">
        <f t="shared" si="7"/>
        <v>Escludi</v>
      </c>
    </row>
    <row r="20" spans="1:14" ht="15" customHeight="1" thickBot="1" x14ac:dyDescent="0.4">
      <c r="A20" s="19">
        <v>5080</v>
      </c>
      <c r="B20" s="20" t="s">
        <v>60</v>
      </c>
      <c r="C20" s="20" t="s">
        <v>69</v>
      </c>
      <c r="D20" s="20" t="s">
        <v>50</v>
      </c>
      <c r="E20" s="20" t="s">
        <v>71</v>
      </c>
      <c r="F20" s="21">
        <f t="shared" si="1"/>
        <v>0</v>
      </c>
      <c r="G20" s="21">
        <f t="shared" si="2"/>
        <v>0</v>
      </c>
      <c r="H20" s="21">
        <f t="shared" si="8"/>
        <v>0</v>
      </c>
      <c r="I20" s="21">
        <f t="shared" si="3"/>
        <v>0</v>
      </c>
      <c r="J20" s="21">
        <f t="shared" si="4"/>
        <v>0</v>
      </c>
      <c r="K20" s="21">
        <f t="shared" si="5"/>
        <v>0</v>
      </c>
      <c r="L20" s="22">
        <f t="shared" si="6"/>
        <v>0</v>
      </c>
      <c r="N20" t="str">
        <f t="shared" si="7"/>
        <v>Escludi</v>
      </c>
    </row>
    <row r="21" spans="1:14" ht="15" customHeight="1" thickBot="1" x14ac:dyDescent="0.4">
      <c r="A21" s="19">
        <v>5090</v>
      </c>
      <c r="B21" s="20" t="s">
        <v>10</v>
      </c>
      <c r="C21" s="20" t="s">
        <v>72</v>
      </c>
      <c r="D21" s="20" t="s">
        <v>50</v>
      </c>
      <c r="E21" s="20" t="s">
        <v>73</v>
      </c>
      <c r="F21" s="21">
        <f t="shared" si="1"/>
        <v>0</v>
      </c>
      <c r="G21" s="21">
        <f t="shared" si="2"/>
        <v>0</v>
      </c>
      <c r="H21" s="21">
        <f t="shared" si="8"/>
        <v>0</v>
      </c>
      <c r="I21" s="21">
        <f t="shared" si="3"/>
        <v>0</v>
      </c>
      <c r="J21" s="21">
        <f t="shared" si="4"/>
        <v>0</v>
      </c>
      <c r="K21" s="21">
        <f t="shared" si="5"/>
        <v>0</v>
      </c>
      <c r="L21" s="22">
        <f t="shared" si="6"/>
        <v>0</v>
      </c>
      <c r="N21" t="str">
        <f t="shared" si="7"/>
        <v>Escludi</v>
      </c>
    </row>
    <row r="22" spans="1:14" ht="15" customHeight="1" thickBot="1" x14ac:dyDescent="0.4">
      <c r="A22" s="19">
        <v>5090</v>
      </c>
      <c r="B22" s="20" t="s">
        <v>60</v>
      </c>
      <c r="C22" s="20" t="s">
        <v>72</v>
      </c>
      <c r="D22" s="20" t="s">
        <v>50</v>
      </c>
      <c r="E22" s="20" t="s">
        <v>74</v>
      </c>
      <c r="F22" s="21">
        <f t="shared" si="1"/>
        <v>0</v>
      </c>
      <c r="G22" s="21">
        <f t="shared" si="2"/>
        <v>0</v>
      </c>
      <c r="H22" s="21">
        <f t="shared" si="8"/>
        <v>0</v>
      </c>
      <c r="I22" s="21">
        <f t="shared" si="3"/>
        <v>0</v>
      </c>
      <c r="J22" s="21">
        <f t="shared" si="4"/>
        <v>0</v>
      </c>
      <c r="K22" s="21">
        <f t="shared" si="5"/>
        <v>0</v>
      </c>
      <c r="L22" s="22">
        <f t="shared" si="6"/>
        <v>0</v>
      </c>
      <c r="N22" t="str">
        <f t="shared" si="7"/>
        <v>Escludi</v>
      </c>
    </row>
    <row r="23" spans="1:14" ht="15" customHeight="1" thickBot="1" x14ac:dyDescent="0.4">
      <c r="A23" s="19">
        <v>5090</v>
      </c>
      <c r="B23" s="20" t="s">
        <v>48</v>
      </c>
      <c r="C23" s="20" t="s">
        <v>72</v>
      </c>
      <c r="D23" s="20" t="s">
        <v>50</v>
      </c>
      <c r="E23" s="20" t="s">
        <v>75</v>
      </c>
      <c r="F23" s="21">
        <f t="shared" si="1"/>
        <v>0</v>
      </c>
      <c r="G23" s="21">
        <f t="shared" si="2"/>
        <v>0</v>
      </c>
      <c r="H23" s="21">
        <f t="shared" si="8"/>
        <v>0</v>
      </c>
      <c r="I23" s="21">
        <f t="shared" si="3"/>
        <v>0</v>
      </c>
      <c r="J23" s="21">
        <f t="shared" si="4"/>
        <v>0</v>
      </c>
      <c r="K23" s="21">
        <f t="shared" si="5"/>
        <v>0</v>
      </c>
      <c r="L23" s="22">
        <f t="shared" si="6"/>
        <v>0</v>
      </c>
      <c r="N23" t="str">
        <f t="shared" si="7"/>
        <v>Escludi</v>
      </c>
    </row>
    <row r="24" spans="1:14" ht="15" customHeight="1" thickBot="1" x14ac:dyDescent="0.4">
      <c r="A24" s="19">
        <v>5091</v>
      </c>
      <c r="B24" s="20" t="s">
        <v>10</v>
      </c>
      <c r="C24" s="20" t="s">
        <v>72</v>
      </c>
      <c r="D24" s="20" t="s">
        <v>50</v>
      </c>
      <c r="E24" s="20" t="s">
        <v>76</v>
      </c>
      <c r="F24" s="21">
        <f t="shared" si="1"/>
        <v>0</v>
      </c>
      <c r="G24" s="21">
        <f t="shared" si="2"/>
        <v>0</v>
      </c>
      <c r="H24" s="21">
        <f t="shared" si="8"/>
        <v>0</v>
      </c>
      <c r="I24" s="21">
        <f t="shared" si="3"/>
        <v>0</v>
      </c>
      <c r="J24" s="21">
        <f t="shared" si="4"/>
        <v>0</v>
      </c>
      <c r="K24" s="21">
        <f t="shared" si="5"/>
        <v>0</v>
      </c>
      <c r="L24" s="22">
        <f t="shared" si="6"/>
        <v>0</v>
      </c>
      <c r="N24" t="str">
        <f t="shared" si="7"/>
        <v>Escludi</v>
      </c>
    </row>
    <row r="25" spans="1:14" ht="15" customHeight="1" thickBot="1" x14ac:dyDescent="0.4">
      <c r="A25" s="19">
        <v>5151</v>
      </c>
      <c r="B25" s="20" t="s">
        <v>77</v>
      </c>
      <c r="C25" s="20" t="s">
        <v>78</v>
      </c>
      <c r="D25" s="20" t="s">
        <v>50</v>
      </c>
      <c r="E25" s="20" t="s">
        <v>79</v>
      </c>
      <c r="F25" s="21">
        <f t="shared" si="1"/>
        <v>0</v>
      </c>
      <c r="G25" s="21">
        <f t="shared" si="2"/>
        <v>0</v>
      </c>
      <c r="H25" s="21">
        <f t="shared" si="8"/>
        <v>0</v>
      </c>
      <c r="I25" s="21">
        <f t="shared" si="3"/>
        <v>0</v>
      </c>
      <c r="J25" s="21">
        <f t="shared" si="4"/>
        <v>0</v>
      </c>
      <c r="K25" s="21">
        <f t="shared" si="5"/>
        <v>0</v>
      </c>
      <c r="L25" s="22">
        <f t="shared" si="6"/>
        <v>0</v>
      </c>
      <c r="N25" t="str">
        <f t="shared" si="7"/>
        <v>Escludi</v>
      </c>
    </row>
    <row r="26" spans="1:14" ht="15" customHeight="1" thickBot="1" x14ac:dyDescent="0.4">
      <c r="A26" s="19">
        <v>5151</v>
      </c>
      <c r="B26" s="20" t="s">
        <v>80</v>
      </c>
      <c r="C26" s="20" t="s">
        <v>81</v>
      </c>
      <c r="D26" s="20" t="s">
        <v>50</v>
      </c>
      <c r="E26" s="20" t="s">
        <v>82</v>
      </c>
      <c r="F26" s="21">
        <f t="shared" si="1"/>
        <v>0</v>
      </c>
      <c r="G26" s="21">
        <f t="shared" si="2"/>
        <v>0</v>
      </c>
      <c r="H26" s="21">
        <f t="shared" si="8"/>
        <v>0</v>
      </c>
      <c r="I26" s="21">
        <f t="shared" si="3"/>
        <v>0</v>
      </c>
      <c r="J26" s="21">
        <f t="shared" si="4"/>
        <v>0</v>
      </c>
      <c r="K26" s="21">
        <f t="shared" si="5"/>
        <v>0</v>
      </c>
      <c r="L26" s="22">
        <f t="shared" si="6"/>
        <v>0</v>
      </c>
      <c r="N26" t="str">
        <f t="shared" si="7"/>
        <v>Escludi</v>
      </c>
    </row>
    <row r="27" spans="1:14" ht="15" customHeight="1" thickBot="1" x14ac:dyDescent="0.4">
      <c r="A27" s="19">
        <v>5151</v>
      </c>
      <c r="B27" s="20" t="s">
        <v>10</v>
      </c>
      <c r="C27" s="20" t="s">
        <v>83</v>
      </c>
      <c r="D27" s="20" t="s">
        <v>50</v>
      </c>
      <c r="E27" s="20" t="s">
        <v>84</v>
      </c>
      <c r="F27" s="21">
        <f t="shared" si="1"/>
        <v>0</v>
      </c>
      <c r="G27" s="21">
        <f t="shared" si="2"/>
        <v>0</v>
      </c>
      <c r="H27" s="21">
        <f t="shared" si="8"/>
        <v>0</v>
      </c>
      <c r="I27" s="21">
        <f t="shared" si="3"/>
        <v>0</v>
      </c>
      <c r="J27" s="21">
        <f t="shared" si="4"/>
        <v>0</v>
      </c>
      <c r="K27" s="21">
        <f t="shared" si="5"/>
        <v>0</v>
      </c>
      <c r="L27" s="22">
        <f t="shared" si="6"/>
        <v>0</v>
      </c>
      <c r="N27" t="str">
        <f t="shared" si="7"/>
        <v>Escludi</v>
      </c>
    </row>
    <row r="28" spans="1:14" ht="15" customHeight="1" thickBot="1" x14ac:dyDescent="0.4">
      <c r="A28" s="19">
        <v>5151</v>
      </c>
      <c r="B28" s="20" t="s">
        <v>48</v>
      </c>
      <c r="C28" s="20" t="s">
        <v>85</v>
      </c>
      <c r="D28" s="20" t="s">
        <v>50</v>
      </c>
      <c r="E28" s="20" t="s">
        <v>86</v>
      </c>
      <c r="F28" s="21">
        <f t="shared" si="1"/>
        <v>0</v>
      </c>
      <c r="G28" s="21">
        <f t="shared" si="2"/>
        <v>0</v>
      </c>
      <c r="H28" s="21">
        <f t="shared" si="8"/>
        <v>0</v>
      </c>
      <c r="I28" s="21">
        <f t="shared" si="3"/>
        <v>0</v>
      </c>
      <c r="J28" s="21">
        <f t="shared" si="4"/>
        <v>0</v>
      </c>
      <c r="K28" s="21">
        <f t="shared" si="5"/>
        <v>0</v>
      </c>
      <c r="L28" s="22">
        <f t="shared" si="6"/>
        <v>0</v>
      </c>
      <c r="N28" t="str">
        <f t="shared" si="7"/>
        <v>Escludi</v>
      </c>
    </row>
    <row r="29" spans="1:14" ht="15" customHeight="1" thickBot="1" x14ac:dyDescent="0.4">
      <c r="A29" s="19">
        <v>5151</v>
      </c>
      <c r="B29" s="20" t="s">
        <v>87</v>
      </c>
      <c r="C29" s="20" t="s">
        <v>88</v>
      </c>
      <c r="D29" s="20" t="s">
        <v>50</v>
      </c>
      <c r="E29" s="20" t="s">
        <v>89</v>
      </c>
      <c r="F29" s="21">
        <f t="shared" si="1"/>
        <v>0</v>
      </c>
      <c r="G29" s="21">
        <f t="shared" si="2"/>
        <v>0</v>
      </c>
      <c r="H29" s="21">
        <f t="shared" si="8"/>
        <v>0</v>
      </c>
      <c r="I29" s="21">
        <f t="shared" si="3"/>
        <v>0</v>
      </c>
      <c r="J29" s="21">
        <f t="shared" si="4"/>
        <v>0</v>
      </c>
      <c r="K29" s="21">
        <f t="shared" si="5"/>
        <v>0</v>
      </c>
      <c r="L29" s="22">
        <f t="shared" si="6"/>
        <v>0</v>
      </c>
      <c r="N29" t="str">
        <f t="shared" si="7"/>
        <v>Escludi</v>
      </c>
    </row>
    <row r="30" spans="1:14" ht="15" customHeight="1" thickBot="1" x14ac:dyDescent="0.4">
      <c r="A30" s="19">
        <v>5152</v>
      </c>
      <c r="B30" s="20" t="s">
        <v>80</v>
      </c>
      <c r="C30" s="20" t="s">
        <v>90</v>
      </c>
      <c r="D30" s="20" t="s">
        <v>50</v>
      </c>
      <c r="E30" s="20" t="s">
        <v>91</v>
      </c>
      <c r="F30" s="21">
        <f t="shared" si="1"/>
        <v>0</v>
      </c>
      <c r="G30" s="21">
        <f t="shared" si="2"/>
        <v>0</v>
      </c>
      <c r="H30" s="21">
        <f t="shared" si="8"/>
        <v>0</v>
      </c>
      <c r="I30" s="21">
        <f t="shared" si="3"/>
        <v>0</v>
      </c>
      <c r="J30" s="21">
        <f t="shared" si="4"/>
        <v>0</v>
      </c>
      <c r="K30" s="21">
        <f t="shared" si="5"/>
        <v>0</v>
      </c>
      <c r="L30" s="22">
        <f t="shared" si="6"/>
        <v>0</v>
      </c>
      <c r="N30" t="str">
        <f t="shared" si="7"/>
        <v>Escludi</v>
      </c>
    </row>
    <row r="31" spans="1:14" ht="15" customHeight="1" thickBot="1" x14ac:dyDescent="0.4">
      <c r="A31" s="19">
        <v>5152</v>
      </c>
      <c r="B31" s="20" t="s">
        <v>48</v>
      </c>
      <c r="C31" s="20" t="s">
        <v>92</v>
      </c>
      <c r="D31" s="20" t="s">
        <v>50</v>
      </c>
      <c r="E31" s="20" t="s">
        <v>93</v>
      </c>
      <c r="F31" s="21">
        <f t="shared" si="1"/>
        <v>0</v>
      </c>
      <c r="G31" s="21">
        <f t="shared" si="2"/>
        <v>0</v>
      </c>
      <c r="H31" s="21">
        <f t="shared" si="8"/>
        <v>0</v>
      </c>
      <c r="I31" s="21">
        <f t="shared" si="3"/>
        <v>0</v>
      </c>
      <c r="J31" s="21">
        <f t="shared" si="4"/>
        <v>0</v>
      </c>
      <c r="K31" s="21">
        <f t="shared" si="5"/>
        <v>0</v>
      </c>
      <c r="L31" s="22">
        <f t="shared" si="6"/>
        <v>0</v>
      </c>
      <c r="N31" t="str">
        <f t="shared" si="7"/>
        <v>Escludi</v>
      </c>
    </row>
    <row r="32" spans="1:14" ht="15" customHeight="1" thickBot="1" x14ac:dyDescent="0.4">
      <c r="A32" s="19">
        <v>5152</v>
      </c>
      <c r="B32" s="20" t="s">
        <v>10</v>
      </c>
      <c r="C32" s="20" t="s">
        <v>94</v>
      </c>
      <c r="D32" s="20" t="s">
        <v>50</v>
      </c>
      <c r="E32" s="20" t="s">
        <v>95</v>
      </c>
      <c r="F32" s="21">
        <f t="shared" si="1"/>
        <v>0</v>
      </c>
      <c r="G32" s="21">
        <f t="shared" si="2"/>
        <v>0</v>
      </c>
      <c r="H32" s="21">
        <f t="shared" si="8"/>
        <v>0</v>
      </c>
      <c r="I32" s="21">
        <f t="shared" si="3"/>
        <v>0</v>
      </c>
      <c r="J32" s="21">
        <f t="shared" si="4"/>
        <v>0</v>
      </c>
      <c r="K32" s="21">
        <f t="shared" si="5"/>
        <v>0</v>
      </c>
      <c r="L32" s="22">
        <f t="shared" si="6"/>
        <v>0</v>
      </c>
      <c r="N32" t="str">
        <f t="shared" si="7"/>
        <v>Escludi</v>
      </c>
    </row>
    <row r="33" spans="1:14" ht="15" customHeight="1" thickBot="1" x14ac:dyDescent="0.4">
      <c r="A33" s="19">
        <v>5153</v>
      </c>
      <c r="B33" s="20" t="s">
        <v>48</v>
      </c>
      <c r="C33" s="20" t="s">
        <v>96</v>
      </c>
      <c r="D33" s="20" t="s">
        <v>50</v>
      </c>
      <c r="E33" s="20" t="s">
        <v>97</v>
      </c>
      <c r="F33" s="21">
        <f t="shared" si="1"/>
        <v>0</v>
      </c>
      <c r="G33" s="21">
        <f t="shared" si="2"/>
        <v>0</v>
      </c>
      <c r="H33" s="21">
        <f t="shared" si="8"/>
        <v>0</v>
      </c>
      <c r="I33" s="21">
        <f t="shared" si="3"/>
        <v>0</v>
      </c>
      <c r="J33" s="21">
        <f t="shared" si="4"/>
        <v>0</v>
      </c>
      <c r="K33" s="21">
        <f t="shared" si="5"/>
        <v>0</v>
      </c>
      <c r="L33" s="22">
        <f t="shared" si="6"/>
        <v>0</v>
      </c>
      <c r="N33" t="str">
        <f t="shared" si="7"/>
        <v>Escludi</v>
      </c>
    </row>
    <row r="34" spans="1:14" ht="15" customHeight="1" thickBot="1" x14ac:dyDescent="0.4">
      <c r="A34" s="19">
        <v>5153</v>
      </c>
      <c r="B34" s="20" t="s">
        <v>10</v>
      </c>
      <c r="C34" s="20" t="s">
        <v>98</v>
      </c>
      <c r="D34" s="20" t="s">
        <v>50</v>
      </c>
      <c r="E34" s="20" t="s">
        <v>99</v>
      </c>
      <c r="F34" s="21">
        <f t="shared" si="1"/>
        <v>0</v>
      </c>
      <c r="G34" s="21">
        <f t="shared" si="2"/>
        <v>0</v>
      </c>
      <c r="H34" s="21">
        <f t="shared" si="8"/>
        <v>0</v>
      </c>
      <c r="I34" s="21">
        <f t="shared" si="3"/>
        <v>0</v>
      </c>
      <c r="J34" s="21">
        <f t="shared" si="4"/>
        <v>0</v>
      </c>
      <c r="K34" s="21">
        <f t="shared" si="5"/>
        <v>0</v>
      </c>
      <c r="L34" s="22">
        <f t="shared" si="6"/>
        <v>0</v>
      </c>
      <c r="N34" t="str">
        <f t="shared" si="7"/>
        <v>Escludi</v>
      </c>
    </row>
    <row r="35" spans="1:14" ht="15" customHeight="1" thickBot="1" x14ac:dyDescent="0.4">
      <c r="A35" s="19">
        <v>5153</v>
      </c>
      <c r="B35" s="20" t="s">
        <v>80</v>
      </c>
      <c r="C35" s="20" t="s">
        <v>100</v>
      </c>
      <c r="D35" s="20" t="s">
        <v>50</v>
      </c>
      <c r="E35" s="20" t="s">
        <v>101</v>
      </c>
      <c r="F35" s="21">
        <f t="shared" si="1"/>
        <v>0</v>
      </c>
      <c r="G35" s="21">
        <f t="shared" si="2"/>
        <v>0</v>
      </c>
      <c r="H35" s="21">
        <f t="shared" si="8"/>
        <v>0</v>
      </c>
      <c r="I35" s="21">
        <f t="shared" si="3"/>
        <v>0</v>
      </c>
      <c r="J35" s="21">
        <f t="shared" si="4"/>
        <v>0</v>
      </c>
      <c r="K35" s="21">
        <f t="shared" si="5"/>
        <v>0</v>
      </c>
      <c r="L35" s="22">
        <f t="shared" si="6"/>
        <v>0</v>
      </c>
      <c r="N35" t="str">
        <f t="shared" si="7"/>
        <v>Escludi</v>
      </c>
    </row>
    <row r="36" spans="1:14" ht="15" customHeight="1" thickBot="1" x14ac:dyDescent="0.4">
      <c r="A36" s="19">
        <v>5154</v>
      </c>
      <c r="B36" s="20" t="s">
        <v>80</v>
      </c>
      <c r="C36" s="20" t="s">
        <v>81</v>
      </c>
      <c r="D36" s="20" t="s">
        <v>50</v>
      </c>
      <c r="E36" s="20" t="s">
        <v>102</v>
      </c>
      <c r="F36" s="21">
        <f t="shared" si="1"/>
        <v>0</v>
      </c>
      <c r="G36" s="21">
        <f t="shared" si="2"/>
        <v>0</v>
      </c>
      <c r="H36" s="21">
        <f t="shared" si="8"/>
        <v>0</v>
      </c>
      <c r="I36" s="21">
        <f t="shared" si="3"/>
        <v>0</v>
      </c>
      <c r="J36" s="21">
        <f t="shared" si="4"/>
        <v>0</v>
      </c>
      <c r="K36" s="21">
        <f t="shared" si="5"/>
        <v>0</v>
      </c>
      <c r="L36" s="22">
        <f t="shared" si="6"/>
        <v>0</v>
      </c>
      <c r="N36" t="str">
        <f t="shared" si="7"/>
        <v>Escludi</v>
      </c>
    </row>
    <row r="37" spans="1:14" ht="15" customHeight="1" thickBot="1" x14ac:dyDescent="0.4">
      <c r="A37" s="19">
        <v>5157</v>
      </c>
      <c r="B37" s="20" t="s">
        <v>10</v>
      </c>
      <c r="C37" s="20" t="s">
        <v>103</v>
      </c>
      <c r="D37" s="20" t="s">
        <v>50</v>
      </c>
      <c r="E37" s="20" t="s">
        <v>104</v>
      </c>
      <c r="F37" s="21">
        <f t="shared" si="1"/>
        <v>0</v>
      </c>
      <c r="G37" s="21">
        <f t="shared" si="2"/>
        <v>0</v>
      </c>
      <c r="H37" s="21">
        <f t="shared" si="8"/>
        <v>0</v>
      </c>
      <c r="I37" s="21">
        <f t="shared" si="3"/>
        <v>0</v>
      </c>
      <c r="J37" s="21">
        <f t="shared" si="4"/>
        <v>0</v>
      </c>
      <c r="K37" s="21">
        <f t="shared" si="5"/>
        <v>0</v>
      </c>
      <c r="L37" s="22">
        <f t="shared" si="6"/>
        <v>0</v>
      </c>
      <c r="N37" t="str">
        <f t="shared" si="7"/>
        <v>Escludi</v>
      </c>
    </row>
    <row r="38" spans="1:14" ht="15" customHeight="1" thickBot="1" x14ac:dyDescent="0.4">
      <c r="A38" s="19">
        <v>5158</v>
      </c>
      <c r="B38" s="20" t="s">
        <v>48</v>
      </c>
      <c r="C38" s="20" t="s">
        <v>105</v>
      </c>
      <c r="D38" s="20" t="s">
        <v>50</v>
      </c>
      <c r="E38" s="20" t="s">
        <v>106</v>
      </c>
      <c r="F38" s="21">
        <f t="shared" si="1"/>
        <v>0</v>
      </c>
      <c r="G38" s="21">
        <f t="shared" si="2"/>
        <v>0</v>
      </c>
      <c r="H38" s="21">
        <f t="shared" si="8"/>
        <v>0</v>
      </c>
      <c r="I38" s="21">
        <f t="shared" si="3"/>
        <v>0</v>
      </c>
      <c r="J38" s="21">
        <f t="shared" si="4"/>
        <v>0</v>
      </c>
      <c r="K38" s="21">
        <f t="shared" si="5"/>
        <v>0</v>
      </c>
      <c r="L38" s="22">
        <f t="shared" si="6"/>
        <v>0</v>
      </c>
      <c r="N38" t="str">
        <f t="shared" si="7"/>
        <v>Escludi</v>
      </c>
    </row>
    <row r="39" spans="1:14" ht="15" customHeight="1" thickBot="1" x14ac:dyDescent="0.4">
      <c r="A39" s="19">
        <v>5159</v>
      </c>
      <c r="B39" s="20" t="s">
        <v>10</v>
      </c>
      <c r="C39" s="20" t="s">
        <v>107</v>
      </c>
      <c r="D39" s="20" t="s">
        <v>50</v>
      </c>
      <c r="E39" s="20" t="s">
        <v>108</v>
      </c>
      <c r="F39" s="21">
        <f t="shared" si="1"/>
        <v>0</v>
      </c>
      <c r="G39" s="21">
        <f t="shared" si="2"/>
        <v>0</v>
      </c>
      <c r="H39" s="21">
        <f t="shared" si="8"/>
        <v>0</v>
      </c>
      <c r="I39" s="21">
        <f t="shared" si="3"/>
        <v>0</v>
      </c>
      <c r="J39" s="21">
        <f t="shared" si="4"/>
        <v>0</v>
      </c>
      <c r="K39" s="21">
        <f t="shared" si="5"/>
        <v>0</v>
      </c>
      <c r="L39" s="22">
        <f t="shared" si="6"/>
        <v>0</v>
      </c>
      <c r="N39" t="str">
        <f t="shared" si="7"/>
        <v>Escludi</v>
      </c>
    </row>
    <row r="40" spans="1:14" ht="15" customHeight="1" thickBot="1" x14ac:dyDescent="0.4">
      <c r="A40" s="19">
        <v>5161</v>
      </c>
      <c r="B40" s="20" t="s">
        <v>10</v>
      </c>
      <c r="C40" s="20" t="s">
        <v>107</v>
      </c>
      <c r="D40" s="20" t="s">
        <v>50</v>
      </c>
      <c r="E40" s="20" t="s">
        <v>109</v>
      </c>
      <c r="F40" s="21">
        <f t="shared" si="1"/>
        <v>0</v>
      </c>
      <c r="G40" s="21">
        <f t="shared" si="2"/>
        <v>0</v>
      </c>
      <c r="H40" s="21">
        <f t="shared" si="8"/>
        <v>0</v>
      </c>
      <c r="I40" s="21">
        <f t="shared" si="3"/>
        <v>0</v>
      </c>
      <c r="J40" s="21">
        <f t="shared" si="4"/>
        <v>0</v>
      </c>
      <c r="K40" s="21">
        <f t="shared" si="5"/>
        <v>0</v>
      </c>
      <c r="L40" s="22">
        <f t="shared" si="6"/>
        <v>0</v>
      </c>
      <c r="N40" t="str">
        <f t="shared" si="7"/>
        <v>Escludi</v>
      </c>
    </row>
    <row r="41" spans="1:14" ht="15" customHeight="1" thickBot="1" x14ac:dyDescent="0.4">
      <c r="A41" s="19">
        <v>5159</v>
      </c>
      <c r="B41" s="20" t="s">
        <v>80</v>
      </c>
      <c r="C41" s="20" t="s">
        <v>110</v>
      </c>
      <c r="D41" s="20" t="s">
        <v>50</v>
      </c>
      <c r="E41" s="20" t="s">
        <v>111</v>
      </c>
      <c r="F41" s="21">
        <f t="shared" si="1"/>
        <v>0</v>
      </c>
      <c r="G41" s="21">
        <f t="shared" si="2"/>
        <v>0</v>
      </c>
      <c r="H41" s="21">
        <f t="shared" si="8"/>
        <v>0</v>
      </c>
      <c r="I41" s="21">
        <f t="shared" si="3"/>
        <v>0</v>
      </c>
      <c r="J41" s="21">
        <f t="shared" si="4"/>
        <v>0</v>
      </c>
      <c r="K41" s="21">
        <f t="shared" si="5"/>
        <v>0</v>
      </c>
      <c r="L41" s="22">
        <f t="shared" si="6"/>
        <v>0</v>
      </c>
      <c r="N41" t="str">
        <f t="shared" si="7"/>
        <v>Escludi</v>
      </c>
    </row>
    <row r="42" spans="1:14" ht="15" customHeight="1" thickBot="1" x14ac:dyDescent="0.4">
      <c r="A42" s="19">
        <v>5159</v>
      </c>
      <c r="B42" s="20" t="s">
        <v>48</v>
      </c>
      <c r="C42" s="20" t="s">
        <v>112</v>
      </c>
      <c r="D42" s="20" t="s">
        <v>50</v>
      </c>
      <c r="E42" s="20" t="s">
        <v>113</v>
      </c>
      <c r="F42" s="21">
        <f t="shared" si="1"/>
        <v>0</v>
      </c>
      <c r="G42" s="21">
        <f t="shared" si="2"/>
        <v>0</v>
      </c>
      <c r="H42" s="21">
        <f t="shared" si="8"/>
        <v>0</v>
      </c>
      <c r="I42" s="21">
        <f t="shared" si="3"/>
        <v>0</v>
      </c>
      <c r="J42" s="21">
        <f t="shared" si="4"/>
        <v>0</v>
      </c>
      <c r="K42" s="21">
        <f t="shared" si="5"/>
        <v>0</v>
      </c>
      <c r="L42" s="22">
        <f t="shared" si="6"/>
        <v>0</v>
      </c>
      <c r="N42" t="str">
        <f t="shared" si="7"/>
        <v>Escludi</v>
      </c>
    </row>
    <row r="43" spans="1:14" ht="15" customHeight="1" thickBot="1" x14ac:dyDescent="0.4">
      <c r="A43" s="19">
        <v>5160</v>
      </c>
      <c r="B43" s="20" t="s">
        <v>48</v>
      </c>
      <c r="C43" s="20" t="s">
        <v>114</v>
      </c>
      <c r="D43" s="20" t="s">
        <v>50</v>
      </c>
      <c r="E43" s="20" t="s">
        <v>115</v>
      </c>
      <c r="F43" s="21">
        <f t="shared" si="1"/>
        <v>0</v>
      </c>
      <c r="G43" s="21">
        <f t="shared" si="2"/>
        <v>0</v>
      </c>
      <c r="H43" s="21">
        <f t="shared" si="8"/>
        <v>0</v>
      </c>
      <c r="I43" s="21">
        <f t="shared" si="3"/>
        <v>0</v>
      </c>
      <c r="J43" s="21">
        <f t="shared" si="4"/>
        <v>0</v>
      </c>
      <c r="K43" s="21">
        <f t="shared" si="5"/>
        <v>0</v>
      </c>
      <c r="L43" s="22">
        <f t="shared" si="6"/>
        <v>0</v>
      </c>
      <c r="N43" t="str">
        <f t="shared" si="7"/>
        <v>Escludi</v>
      </c>
    </row>
    <row r="44" spans="1:14" ht="15" customHeight="1" thickBot="1" x14ac:dyDescent="0.4">
      <c r="A44" s="19">
        <v>5171</v>
      </c>
      <c r="B44" s="20" t="s">
        <v>10</v>
      </c>
      <c r="C44" s="20" t="s">
        <v>116</v>
      </c>
      <c r="D44" s="20" t="s">
        <v>50</v>
      </c>
      <c r="E44" s="20" t="s">
        <v>117</v>
      </c>
      <c r="F44" s="21">
        <f t="shared" si="1"/>
        <v>0</v>
      </c>
      <c r="G44" s="21">
        <f t="shared" si="2"/>
        <v>0</v>
      </c>
      <c r="H44" s="21">
        <f t="shared" si="8"/>
        <v>0</v>
      </c>
      <c r="I44" s="21">
        <f t="shared" si="3"/>
        <v>0</v>
      </c>
      <c r="J44" s="21">
        <f t="shared" si="4"/>
        <v>0</v>
      </c>
      <c r="K44" s="21">
        <f t="shared" si="5"/>
        <v>0</v>
      </c>
      <c r="L44" s="22">
        <f t="shared" si="6"/>
        <v>0</v>
      </c>
      <c r="N44" t="str">
        <f t="shared" si="7"/>
        <v>Escludi</v>
      </c>
    </row>
    <row r="45" spans="1:14" ht="15" customHeight="1" thickBot="1" x14ac:dyDescent="0.4">
      <c r="A45" s="19">
        <v>5171</v>
      </c>
      <c r="B45" s="20" t="s">
        <v>48</v>
      </c>
      <c r="C45" s="20" t="s">
        <v>118</v>
      </c>
      <c r="D45" s="20" t="s">
        <v>50</v>
      </c>
      <c r="E45" s="20" t="s">
        <v>117</v>
      </c>
      <c r="F45" s="21">
        <f t="shared" si="1"/>
        <v>0</v>
      </c>
      <c r="G45" s="21">
        <f t="shared" si="2"/>
        <v>0</v>
      </c>
      <c r="H45" s="21">
        <f t="shared" si="8"/>
        <v>0</v>
      </c>
      <c r="I45" s="21">
        <f t="shared" si="3"/>
        <v>0</v>
      </c>
      <c r="J45" s="21">
        <f t="shared" si="4"/>
        <v>0</v>
      </c>
      <c r="K45" s="21">
        <f t="shared" si="5"/>
        <v>0</v>
      </c>
      <c r="L45" s="22">
        <f t="shared" si="6"/>
        <v>0</v>
      </c>
      <c r="N45" t="str">
        <f t="shared" si="7"/>
        <v>Escludi</v>
      </c>
    </row>
    <row r="46" spans="1:14" ht="15" customHeight="1" thickBot="1" x14ac:dyDescent="0.4">
      <c r="A46" s="19">
        <v>5181</v>
      </c>
      <c r="B46" s="20" t="s">
        <v>10</v>
      </c>
      <c r="C46" s="20" t="s">
        <v>119</v>
      </c>
      <c r="D46" s="20" t="s">
        <v>50</v>
      </c>
      <c r="E46" s="20" t="s">
        <v>120</v>
      </c>
      <c r="F46" s="21">
        <f t="shared" si="1"/>
        <v>0</v>
      </c>
      <c r="G46" s="21">
        <f t="shared" si="2"/>
        <v>0</v>
      </c>
      <c r="H46" s="21">
        <f t="shared" si="8"/>
        <v>0</v>
      </c>
      <c r="I46" s="21">
        <f t="shared" si="3"/>
        <v>0</v>
      </c>
      <c r="J46" s="21">
        <f t="shared" si="4"/>
        <v>0</v>
      </c>
      <c r="K46" s="21">
        <f t="shared" si="5"/>
        <v>0</v>
      </c>
      <c r="L46" s="22">
        <f t="shared" si="6"/>
        <v>0</v>
      </c>
      <c r="N46" t="str">
        <f t="shared" si="7"/>
        <v>Escludi</v>
      </c>
    </row>
    <row r="47" spans="1:14" ht="15" customHeight="1" thickBot="1" x14ac:dyDescent="0.4">
      <c r="A47" s="19">
        <v>5191</v>
      </c>
      <c r="B47" s="20" t="s">
        <v>48</v>
      </c>
      <c r="C47" s="20" t="s">
        <v>121</v>
      </c>
      <c r="D47" s="20" t="s">
        <v>50</v>
      </c>
      <c r="E47" s="20" t="s">
        <v>122</v>
      </c>
      <c r="F47" s="21">
        <f t="shared" si="1"/>
        <v>0</v>
      </c>
      <c r="G47" s="21">
        <f t="shared" si="2"/>
        <v>0</v>
      </c>
      <c r="H47" s="21">
        <f t="shared" si="8"/>
        <v>0</v>
      </c>
      <c r="I47" s="21">
        <f t="shared" si="3"/>
        <v>0</v>
      </c>
      <c r="J47" s="21">
        <f t="shared" si="4"/>
        <v>0</v>
      </c>
      <c r="K47" s="21">
        <f t="shared" si="5"/>
        <v>0</v>
      </c>
      <c r="L47" s="22">
        <f t="shared" si="6"/>
        <v>0</v>
      </c>
      <c r="N47" t="str">
        <f t="shared" si="7"/>
        <v>Escludi</v>
      </c>
    </row>
    <row r="48" spans="1:14" ht="15" customHeight="1" thickBot="1" x14ac:dyDescent="0.4">
      <c r="A48" s="19">
        <v>5191</v>
      </c>
      <c r="B48" s="20" t="s">
        <v>10</v>
      </c>
      <c r="C48" s="20" t="s">
        <v>123</v>
      </c>
      <c r="D48" s="20" t="s">
        <v>50</v>
      </c>
      <c r="E48" s="20" t="s">
        <v>124</v>
      </c>
      <c r="F48" s="21">
        <f t="shared" si="1"/>
        <v>0</v>
      </c>
      <c r="G48" s="21">
        <f t="shared" si="2"/>
        <v>0</v>
      </c>
      <c r="H48" s="21">
        <f t="shared" si="8"/>
        <v>0</v>
      </c>
      <c r="I48" s="21">
        <f t="shared" si="3"/>
        <v>0</v>
      </c>
      <c r="J48" s="21">
        <f t="shared" si="4"/>
        <v>0</v>
      </c>
      <c r="K48" s="21">
        <f t="shared" si="5"/>
        <v>0</v>
      </c>
      <c r="L48" s="22">
        <f t="shared" si="6"/>
        <v>0</v>
      </c>
      <c r="N48" t="str">
        <f t="shared" si="7"/>
        <v>Escludi</v>
      </c>
    </row>
    <row r="49" spans="1:14" ht="15" customHeight="1" thickBot="1" x14ac:dyDescent="0.4">
      <c r="A49" s="19">
        <v>5192</v>
      </c>
      <c r="B49" s="20" t="s">
        <v>10</v>
      </c>
      <c r="C49" s="20" t="s">
        <v>125</v>
      </c>
      <c r="D49" s="20" t="s">
        <v>50</v>
      </c>
      <c r="E49" s="20" t="s">
        <v>126</v>
      </c>
      <c r="F49" s="21">
        <f t="shared" si="1"/>
        <v>0</v>
      </c>
      <c r="G49" s="21">
        <f t="shared" si="2"/>
        <v>0</v>
      </c>
      <c r="H49" s="21">
        <f t="shared" si="8"/>
        <v>0</v>
      </c>
      <c r="I49" s="21">
        <f t="shared" si="3"/>
        <v>0</v>
      </c>
      <c r="J49" s="21">
        <f t="shared" si="4"/>
        <v>0</v>
      </c>
      <c r="K49" s="21">
        <f t="shared" si="5"/>
        <v>0</v>
      </c>
      <c r="L49" s="22">
        <f t="shared" si="6"/>
        <v>0</v>
      </c>
      <c r="N49" t="str">
        <f t="shared" si="7"/>
        <v>Escludi</v>
      </c>
    </row>
    <row r="50" spans="1:14" ht="15" customHeight="1" thickBot="1" x14ac:dyDescent="0.4">
      <c r="A50" s="19">
        <v>5193</v>
      </c>
      <c r="B50" s="20" t="s">
        <v>10</v>
      </c>
      <c r="C50" s="20" t="s">
        <v>127</v>
      </c>
      <c r="D50" s="20" t="s">
        <v>50</v>
      </c>
      <c r="E50" s="20" t="s">
        <v>128</v>
      </c>
      <c r="F50" s="21">
        <f t="shared" si="1"/>
        <v>0</v>
      </c>
      <c r="G50" s="21">
        <f t="shared" si="2"/>
        <v>0</v>
      </c>
      <c r="H50" s="21">
        <f t="shared" si="8"/>
        <v>0</v>
      </c>
      <c r="I50" s="21">
        <f t="shared" si="3"/>
        <v>0</v>
      </c>
      <c r="J50" s="21">
        <f t="shared" si="4"/>
        <v>0</v>
      </c>
      <c r="K50" s="21">
        <f t="shared" si="5"/>
        <v>0</v>
      </c>
      <c r="L50" s="22">
        <f t="shared" si="6"/>
        <v>0</v>
      </c>
      <c r="N50" t="str">
        <f t="shared" si="7"/>
        <v>Escludi</v>
      </c>
    </row>
    <row r="51" spans="1:14" ht="15" customHeight="1" thickBot="1" x14ac:dyDescent="0.4">
      <c r="A51" s="19">
        <v>5201</v>
      </c>
      <c r="B51" s="20" t="s">
        <v>80</v>
      </c>
      <c r="C51" s="20" t="s">
        <v>129</v>
      </c>
      <c r="D51" s="20" t="s">
        <v>50</v>
      </c>
      <c r="E51" s="20" t="s">
        <v>130</v>
      </c>
      <c r="F51" s="21">
        <f t="shared" si="1"/>
        <v>0</v>
      </c>
      <c r="G51" s="21">
        <f t="shared" si="2"/>
        <v>0</v>
      </c>
      <c r="H51" s="21">
        <f t="shared" si="8"/>
        <v>0</v>
      </c>
      <c r="I51" s="21">
        <f t="shared" si="3"/>
        <v>0</v>
      </c>
      <c r="J51" s="21">
        <f t="shared" si="4"/>
        <v>0</v>
      </c>
      <c r="K51" s="21">
        <f t="shared" si="5"/>
        <v>0</v>
      </c>
      <c r="L51" s="22">
        <f t="shared" si="6"/>
        <v>0</v>
      </c>
      <c r="N51" t="str">
        <f t="shared" si="7"/>
        <v>Escludi</v>
      </c>
    </row>
    <row r="52" spans="1:14" ht="15" customHeight="1" thickBot="1" x14ac:dyDescent="0.4">
      <c r="A52" s="19">
        <v>5201</v>
      </c>
      <c r="B52" s="20" t="s">
        <v>48</v>
      </c>
      <c r="C52" s="20" t="s">
        <v>131</v>
      </c>
      <c r="D52" s="20" t="s">
        <v>50</v>
      </c>
      <c r="E52" s="20" t="s">
        <v>132</v>
      </c>
      <c r="F52" s="21">
        <f t="shared" si="1"/>
        <v>0</v>
      </c>
      <c r="G52" s="21">
        <f t="shared" si="2"/>
        <v>0</v>
      </c>
      <c r="H52" s="21">
        <f t="shared" si="8"/>
        <v>0</v>
      </c>
      <c r="I52" s="21">
        <f t="shared" si="3"/>
        <v>0</v>
      </c>
      <c r="J52" s="21">
        <f t="shared" si="4"/>
        <v>0</v>
      </c>
      <c r="K52" s="21">
        <f t="shared" si="5"/>
        <v>0</v>
      </c>
      <c r="L52" s="22">
        <f t="shared" si="6"/>
        <v>0</v>
      </c>
      <c r="N52" t="str">
        <f t="shared" si="7"/>
        <v>Escludi</v>
      </c>
    </row>
    <row r="53" spans="1:14" ht="15" customHeight="1" thickBot="1" x14ac:dyDescent="0.4">
      <c r="A53" s="19">
        <v>5201</v>
      </c>
      <c r="B53" s="20" t="s">
        <v>10</v>
      </c>
      <c r="C53" s="20" t="s">
        <v>133</v>
      </c>
      <c r="D53" s="20" t="s">
        <v>50</v>
      </c>
      <c r="E53" s="20" t="s">
        <v>134</v>
      </c>
      <c r="F53" s="21">
        <f t="shared" si="1"/>
        <v>0</v>
      </c>
      <c r="G53" s="21">
        <f t="shared" si="2"/>
        <v>0</v>
      </c>
      <c r="H53" s="21">
        <f t="shared" si="8"/>
        <v>0</v>
      </c>
      <c r="I53" s="21">
        <f t="shared" si="3"/>
        <v>0</v>
      </c>
      <c r="J53" s="21">
        <f t="shared" si="4"/>
        <v>0</v>
      </c>
      <c r="K53" s="21">
        <f t="shared" si="5"/>
        <v>0</v>
      </c>
      <c r="L53" s="22">
        <f t="shared" si="6"/>
        <v>0</v>
      </c>
      <c r="N53" t="str">
        <f t="shared" si="7"/>
        <v>Escludi</v>
      </c>
    </row>
    <row r="54" spans="1:14" ht="15" customHeight="1" thickBot="1" x14ac:dyDescent="0.4">
      <c r="A54" s="19">
        <v>5202</v>
      </c>
      <c r="B54" s="20" t="s">
        <v>48</v>
      </c>
      <c r="C54" s="20" t="s">
        <v>135</v>
      </c>
      <c r="D54" s="20" t="s">
        <v>50</v>
      </c>
      <c r="E54" s="20" t="s">
        <v>136</v>
      </c>
      <c r="F54" s="21">
        <f t="shared" si="1"/>
        <v>0</v>
      </c>
      <c r="G54" s="21">
        <f t="shared" si="2"/>
        <v>0</v>
      </c>
      <c r="H54" s="21">
        <f t="shared" si="8"/>
        <v>0</v>
      </c>
      <c r="I54" s="21">
        <f t="shared" si="3"/>
        <v>0</v>
      </c>
      <c r="J54" s="21">
        <f t="shared" si="4"/>
        <v>0</v>
      </c>
      <c r="K54" s="21">
        <f t="shared" si="5"/>
        <v>0</v>
      </c>
      <c r="L54" s="22">
        <f t="shared" si="6"/>
        <v>0</v>
      </c>
      <c r="N54" t="str">
        <f t="shared" si="7"/>
        <v>Escludi</v>
      </c>
    </row>
    <row r="55" spans="1:14" ht="15" customHeight="1" thickBot="1" x14ac:dyDescent="0.4">
      <c r="A55" s="19">
        <v>5202</v>
      </c>
      <c r="B55" s="20" t="s">
        <v>10</v>
      </c>
      <c r="C55" s="20" t="s">
        <v>137</v>
      </c>
      <c r="D55" s="20" t="s">
        <v>50</v>
      </c>
      <c r="E55" s="20" t="s">
        <v>138</v>
      </c>
      <c r="F55" s="21">
        <f t="shared" si="1"/>
        <v>0</v>
      </c>
      <c r="G55" s="21">
        <f t="shared" si="2"/>
        <v>0</v>
      </c>
      <c r="H55" s="21">
        <f t="shared" si="8"/>
        <v>0</v>
      </c>
      <c r="I55" s="21">
        <f t="shared" si="3"/>
        <v>0</v>
      </c>
      <c r="J55" s="21">
        <f t="shared" si="4"/>
        <v>0</v>
      </c>
      <c r="K55" s="21">
        <f t="shared" si="5"/>
        <v>0</v>
      </c>
      <c r="L55" s="22">
        <f t="shared" si="6"/>
        <v>0</v>
      </c>
      <c r="N55" t="str">
        <f t="shared" si="7"/>
        <v>Escludi</v>
      </c>
    </row>
    <row r="56" spans="1:14" ht="15" customHeight="1" thickBot="1" x14ac:dyDescent="0.4">
      <c r="A56" s="19">
        <v>5203</v>
      </c>
      <c r="B56" s="20" t="s">
        <v>10</v>
      </c>
      <c r="C56" s="20" t="s">
        <v>139</v>
      </c>
      <c r="D56" s="20" t="s">
        <v>50</v>
      </c>
      <c r="E56" s="20" t="s">
        <v>140</v>
      </c>
      <c r="F56" s="21">
        <f t="shared" si="1"/>
        <v>0</v>
      </c>
      <c r="G56" s="21">
        <f t="shared" si="2"/>
        <v>0</v>
      </c>
      <c r="H56" s="21">
        <f t="shared" si="8"/>
        <v>0</v>
      </c>
      <c r="I56" s="21">
        <f t="shared" si="3"/>
        <v>0</v>
      </c>
      <c r="J56" s="21">
        <f t="shared" si="4"/>
        <v>0</v>
      </c>
      <c r="K56" s="21">
        <f t="shared" si="5"/>
        <v>0</v>
      </c>
      <c r="L56" s="22">
        <f t="shared" si="6"/>
        <v>0</v>
      </c>
      <c r="N56" t="str">
        <f t="shared" si="7"/>
        <v>Escludi</v>
      </c>
    </row>
    <row r="57" spans="1:14" ht="15" customHeight="1" thickBot="1" x14ac:dyDescent="0.4">
      <c r="A57" s="19">
        <v>5210</v>
      </c>
      <c r="B57" s="20" t="s">
        <v>10</v>
      </c>
      <c r="C57" s="20" t="s">
        <v>141</v>
      </c>
      <c r="D57" s="20" t="s">
        <v>50</v>
      </c>
      <c r="E57" s="20" t="s">
        <v>142</v>
      </c>
      <c r="F57" s="21">
        <f t="shared" si="1"/>
        <v>0</v>
      </c>
      <c r="G57" s="21">
        <f t="shared" si="2"/>
        <v>0</v>
      </c>
      <c r="H57" s="21">
        <f t="shared" si="8"/>
        <v>0</v>
      </c>
      <c r="I57" s="21">
        <f t="shared" si="3"/>
        <v>0</v>
      </c>
      <c r="J57" s="21">
        <f t="shared" si="4"/>
        <v>0</v>
      </c>
      <c r="K57" s="21">
        <f t="shared" si="5"/>
        <v>0</v>
      </c>
      <c r="L57" s="22">
        <f t="shared" si="6"/>
        <v>0</v>
      </c>
      <c r="N57" t="str">
        <f t="shared" si="7"/>
        <v>Escludi</v>
      </c>
    </row>
    <row r="58" spans="1:14" ht="15" customHeight="1" thickBot="1" x14ac:dyDescent="0.4">
      <c r="A58" s="19">
        <v>5211</v>
      </c>
      <c r="B58" s="20" t="s">
        <v>87</v>
      </c>
      <c r="C58" s="20" t="s">
        <v>143</v>
      </c>
      <c r="D58" s="20" t="s">
        <v>50</v>
      </c>
      <c r="E58" s="20" t="s">
        <v>144</v>
      </c>
      <c r="F58" s="21">
        <f t="shared" si="1"/>
        <v>0</v>
      </c>
      <c r="G58" s="21">
        <f t="shared" si="2"/>
        <v>0</v>
      </c>
      <c r="H58" s="21">
        <f t="shared" si="8"/>
        <v>0</v>
      </c>
      <c r="I58" s="21">
        <f t="shared" si="3"/>
        <v>0</v>
      </c>
      <c r="J58" s="21">
        <f t="shared" si="4"/>
        <v>0</v>
      </c>
      <c r="K58" s="21">
        <f t="shared" si="5"/>
        <v>0</v>
      </c>
      <c r="L58" s="22">
        <f t="shared" si="6"/>
        <v>0</v>
      </c>
      <c r="N58" t="str">
        <f t="shared" si="7"/>
        <v>Escludi</v>
      </c>
    </row>
    <row r="59" spans="1:14" ht="15" customHeight="1" thickBot="1" x14ac:dyDescent="0.4">
      <c r="A59" s="19">
        <v>5211</v>
      </c>
      <c r="B59" s="20" t="s">
        <v>48</v>
      </c>
      <c r="C59" s="20" t="s">
        <v>145</v>
      </c>
      <c r="D59" s="20" t="s">
        <v>50</v>
      </c>
      <c r="E59" s="20" t="s">
        <v>146</v>
      </c>
      <c r="F59" s="21">
        <f t="shared" si="1"/>
        <v>0</v>
      </c>
      <c r="G59" s="21">
        <f t="shared" si="2"/>
        <v>0</v>
      </c>
      <c r="H59" s="21">
        <f t="shared" si="8"/>
        <v>0</v>
      </c>
      <c r="I59" s="21">
        <f t="shared" si="3"/>
        <v>0</v>
      </c>
      <c r="J59" s="21">
        <f t="shared" si="4"/>
        <v>0</v>
      </c>
      <c r="K59" s="21">
        <f t="shared" si="5"/>
        <v>0</v>
      </c>
      <c r="L59" s="22">
        <f t="shared" si="6"/>
        <v>0</v>
      </c>
      <c r="N59" t="str">
        <f t="shared" si="7"/>
        <v>Escludi</v>
      </c>
    </row>
    <row r="60" spans="1:14" ht="15" customHeight="1" thickBot="1" x14ac:dyDescent="0.4">
      <c r="A60" s="19">
        <v>5211</v>
      </c>
      <c r="B60" s="20" t="s">
        <v>10</v>
      </c>
      <c r="C60" s="20" t="s">
        <v>147</v>
      </c>
      <c r="D60" s="20" t="s">
        <v>50</v>
      </c>
      <c r="E60" s="20" t="s">
        <v>148</v>
      </c>
      <c r="F60" s="21">
        <f t="shared" si="1"/>
        <v>0</v>
      </c>
      <c r="G60" s="21">
        <f t="shared" si="2"/>
        <v>0</v>
      </c>
      <c r="H60" s="21">
        <f t="shared" si="8"/>
        <v>0</v>
      </c>
      <c r="I60" s="21">
        <f t="shared" si="3"/>
        <v>0</v>
      </c>
      <c r="J60" s="21">
        <f t="shared" si="4"/>
        <v>0</v>
      </c>
      <c r="K60" s="21">
        <f t="shared" si="5"/>
        <v>0</v>
      </c>
      <c r="L60" s="22">
        <f t="shared" si="6"/>
        <v>0</v>
      </c>
      <c r="N60" t="str">
        <f t="shared" si="7"/>
        <v>Escludi</v>
      </c>
    </row>
    <row r="61" spans="1:14" ht="15" customHeight="1" thickBot="1" x14ac:dyDescent="0.4">
      <c r="A61" s="19">
        <v>5211</v>
      </c>
      <c r="B61" s="20" t="s">
        <v>80</v>
      </c>
      <c r="C61" s="20" t="s">
        <v>149</v>
      </c>
      <c r="D61" s="20" t="s">
        <v>50</v>
      </c>
      <c r="E61" s="20" t="s">
        <v>150</v>
      </c>
      <c r="F61" s="21">
        <f t="shared" si="1"/>
        <v>0</v>
      </c>
      <c r="G61" s="21">
        <f t="shared" si="2"/>
        <v>0</v>
      </c>
      <c r="H61" s="21">
        <f t="shared" si="8"/>
        <v>0</v>
      </c>
      <c r="I61" s="21">
        <f t="shared" si="3"/>
        <v>0</v>
      </c>
      <c r="J61" s="21">
        <f t="shared" si="4"/>
        <v>0</v>
      </c>
      <c r="K61" s="21">
        <f t="shared" si="5"/>
        <v>0</v>
      </c>
      <c r="L61" s="22">
        <f t="shared" si="6"/>
        <v>0</v>
      </c>
      <c r="N61" t="str">
        <f t="shared" si="7"/>
        <v>Escludi</v>
      </c>
    </row>
    <row r="62" spans="1:14" ht="15" customHeight="1" thickBot="1" x14ac:dyDescent="0.4">
      <c r="A62" s="19">
        <v>5221</v>
      </c>
      <c r="B62" s="20" t="s">
        <v>10</v>
      </c>
      <c r="C62" s="20" t="s">
        <v>151</v>
      </c>
      <c r="D62" s="20" t="s">
        <v>50</v>
      </c>
      <c r="E62" s="20" t="s">
        <v>152</v>
      </c>
      <c r="F62" s="21">
        <f t="shared" si="1"/>
        <v>0</v>
      </c>
      <c r="G62" s="21">
        <f t="shared" si="2"/>
        <v>0</v>
      </c>
      <c r="H62" s="21">
        <f t="shared" si="8"/>
        <v>0</v>
      </c>
      <c r="I62" s="21">
        <f t="shared" si="3"/>
        <v>0</v>
      </c>
      <c r="J62" s="21">
        <f t="shared" si="4"/>
        <v>0</v>
      </c>
      <c r="K62" s="21">
        <f t="shared" si="5"/>
        <v>0</v>
      </c>
      <c r="L62" s="22">
        <f t="shared" si="6"/>
        <v>0</v>
      </c>
      <c r="N62" t="str">
        <f t="shared" si="7"/>
        <v>Escludi</v>
      </c>
    </row>
    <row r="63" spans="1:14" ht="15" customHeight="1" thickBot="1" x14ac:dyDescent="0.4">
      <c r="A63" s="19">
        <v>5231</v>
      </c>
      <c r="B63" s="20" t="s">
        <v>10</v>
      </c>
      <c r="C63" s="20" t="s">
        <v>153</v>
      </c>
      <c r="D63" s="20" t="s">
        <v>50</v>
      </c>
      <c r="E63" s="20" t="s">
        <v>154</v>
      </c>
      <c r="F63" s="21">
        <f t="shared" si="1"/>
        <v>0</v>
      </c>
      <c r="G63" s="21">
        <f t="shared" si="2"/>
        <v>0</v>
      </c>
      <c r="H63" s="21">
        <f t="shared" si="8"/>
        <v>0</v>
      </c>
      <c r="I63" s="21">
        <f t="shared" si="3"/>
        <v>0</v>
      </c>
      <c r="J63" s="21">
        <f t="shared" si="4"/>
        <v>0</v>
      </c>
      <c r="K63" s="21">
        <f t="shared" si="5"/>
        <v>0</v>
      </c>
      <c r="L63" s="22">
        <f t="shared" si="6"/>
        <v>0</v>
      </c>
      <c r="N63" t="str">
        <f t="shared" si="7"/>
        <v>Escludi</v>
      </c>
    </row>
    <row r="64" spans="1:14" ht="15" customHeight="1" thickBot="1" x14ac:dyDescent="0.4">
      <c r="A64" s="19">
        <v>5241</v>
      </c>
      <c r="B64" s="20" t="s">
        <v>10</v>
      </c>
      <c r="C64" s="20" t="s">
        <v>155</v>
      </c>
      <c r="D64" s="20" t="s">
        <v>50</v>
      </c>
      <c r="E64" s="20" t="s">
        <v>156</v>
      </c>
      <c r="F64" s="21">
        <f t="shared" si="1"/>
        <v>0</v>
      </c>
      <c r="G64" s="21">
        <f t="shared" si="2"/>
        <v>0</v>
      </c>
      <c r="H64" s="21">
        <f t="shared" si="8"/>
        <v>0</v>
      </c>
      <c r="I64" s="21">
        <f t="shared" si="3"/>
        <v>0</v>
      </c>
      <c r="J64" s="21">
        <f t="shared" si="4"/>
        <v>0</v>
      </c>
      <c r="K64" s="21">
        <f t="shared" si="5"/>
        <v>0</v>
      </c>
      <c r="L64" s="22">
        <f t="shared" si="6"/>
        <v>0</v>
      </c>
      <c r="N64" t="str">
        <f t="shared" si="7"/>
        <v>Escludi</v>
      </c>
    </row>
    <row r="65" spans="1:14" ht="15" customHeight="1" thickBot="1" x14ac:dyDescent="0.4">
      <c r="A65" s="19">
        <v>5261</v>
      </c>
      <c r="B65" s="20" t="s">
        <v>10</v>
      </c>
      <c r="C65" s="20" t="s">
        <v>157</v>
      </c>
      <c r="D65" s="20" t="s">
        <v>50</v>
      </c>
      <c r="E65" s="20" t="s">
        <v>158</v>
      </c>
      <c r="F65" s="21">
        <f t="shared" si="1"/>
        <v>0</v>
      </c>
      <c r="G65" s="21">
        <f t="shared" si="2"/>
        <v>0</v>
      </c>
      <c r="H65" s="21">
        <f t="shared" si="8"/>
        <v>0</v>
      </c>
      <c r="I65" s="21">
        <f t="shared" si="3"/>
        <v>0</v>
      </c>
      <c r="J65" s="21">
        <f t="shared" si="4"/>
        <v>0</v>
      </c>
      <c r="K65" s="21">
        <f t="shared" si="5"/>
        <v>0</v>
      </c>
      <c r="L65" s="22">
        <f t="shared" si="6"/>
        <v>0</v>
      </c>
      <c r="N65" t="str">
        <f t="shared" si="7"/>
        <v>Escludi</v>
      </c>
    </row>
    <row r="66" spans="1:14" ht="15" customHeight="1" thickBot="1" x14ac:dyDescent="0.4">
      <c r="A66" s="19">
        <v>5300</v>
      </c>
      <c r="B66" s="20" t="s">
        <v>87</v>
      </c>
      <c r="C66" s="20" t="s">
        <v>159</v>
      </c>
      <c r="D66" s="20" t="s">
        <v>50</v>
      </c>
      <c r="E66" s="20" t="s">
        <v>160</v>
      </c>
      <c r="F66" s="21">
        <f t="shared" si="1"/>
        <v>0</v>
      </c>
      <c r="G66" s="21">
        <f t="shared" si="2"/>
        <v>0</v>
      </c>
      <c r="H66" s="21">
        <f t="shared" si="8"/>
        <v>0</v>
      </c>
      <c r="I66" s="21">
        <f t="shared" si="3"/>
        <v>0</v>
      </c>
      <c r="J66" s="21">
        <f t="shared" si="4"/>
        <v>0</v>
      </c>
      <c r="K66" s="21">
        <f t="shared" si="5"/>
        <v>0</v>
      </c>
      <c r="L66" s="22">
        <f t="shared" si="6"/>
        <v>0</v>
      </c>
      <c r="N66" t="str">
        <f t="shared" si="7"/>
        <v>Escludi</v>
      </c>
    </row>
    <row r="67" spans="1:14" ht="15" customHeight="1" thickBot="1" x14ac:dyDescent="0.4">
      <c r="A67" s="19">
        <v>5310</v>
      </c>
      <c r="B67" s="20" t="s">
        <v>48</v>
      </c>
      <c r="C67" s="20" t="s">
        <v>161</v>
      </c>
      <c r="D67" s="20" t="s">
        <v>50</v>
      </c>
      <c r="E67" s="20" t="s">
        <v>162</v>
      </c>
      <c r="F67" s="21">
        <f t="shared" si="1"/>
        <v>0</v>
      </c>
      <c r="G67" s="21">
        <f t="shared" si="2"/>
        <v>0</v>
      </c>
      <c r="H67" s="21">
        <f t="shared" si="8"/>
        <v>0</v>
      </c>
      <c r="I67" s="21">
        <f t="shared" si="3"/>
        <v>0</v>
      </c>
      <c r="J67" s="21">
        <f t="shared" si="4"/>
        <v>0</v>
      </c>
      <c r="K67" s="21">
        <f t="shared" si="5"/>
        <v>0</v>
      </c>
      <c r="L67" s="22">
        <f t="shared" si="6"/>
        <v>0</v>
      </c>
      <c r="N67" t="str">
        <f t="shared" si="7"/>
        <v>Escludi</v>
      </c>
    </row>
    <row r="68" spans="1:14" ht="15" customHeight="1" thickBot="1" x14ac:dyDescent="0.4">
      <c r="A68" s="19">
        <v>5310</v>
      </c>
      <c r="B68" s="20" t="s">
        <v>10</v>
      </c>
      <c r="C68" s="20" t="s">
        <v>163</v>
      </c>
      <c r="D68" s="20" t="s">
        <v>50</v>
      </c>
      <c r="E68" s="20" t="s">
        <v>164</v>
      </c>
      <c r="F68" s="21">
        <f t="shared" si="1"/>
        <v>0</v>
      </c>
      <c r="G68" s="21">
        <f t="shared" si="2"/>
        <v>0</v>
      </c>
      <c r="H68" s="21">
        <f t="shared" si="8"/>
        <v>0</v>
      </c>
      <c r="I68" s="21">
        <f t="shared" si="3"/>
        <v>0</v>
      </c>
      <c r="J68" s="21">
        <f t="shared" si="4"/>
        <v>0</v>
      </c>
      <c r="K68" s="21">
        <f t="shared" si="5"/>
        <v>0</v>
      </c>
      <c r="L68" s="22">
        <f t="shared" si="6"/>
        <v>0</v>
      </c>
      <c r="N68" t="str">
        <f t="shared" si="7"/>
        <v>Escludi</v>
      </c>
    </row>
    <row r="69" spans="1:14" ht="15" customHeight="1" thickBot="1" x14ac:dyDescent="0.4">
      <c r="A69" s="19">
        <v>5311</v>
      </c>
      <c r="B69" s="20" t="s">
        <v>10</v>
      </c>
      <c r="C69" s="20" t="s">
        <v>165</v>
      </c>
      <c r="D69" s="20" t="s">
        <v>50</v>
      </c>
      <c r="E69" s="20" t="s">
        <v>166</v>
      </c>
      <c r="F69" s="21">
        <f t="shared" si="1"/>
        <v>0</v>
      </c>
      <c r="G69" s="21">
        <f t="shared" si="2"/>
        <v>0</v>
      </c>
      <c r="H69" s="21">
        <f t="shared" si="8"/>
        <v>0</v>
      </c>
      <c r="I69" s="21">
        <f t="shared" si="3"/>
        <v>0</v>
      </c>
      <c r="J69" s="21">
        <f t="shared" si="4"/>
        <v>0</v>
      </c>
      <c r="K69" s="21">
        <f t="shared" si="5"/>
        <v>0</v>
      </c>
      <c r="L69" s="22">
        <f t="shared" si="6"/>
        <v>0</v>
      </c>
      <c r="N69" t="str">
        <f t="shared" si="7"/>
        <v>Escludi</v>
      </c>
    </row>
    <row r="70" spans="1:14" ht="15" customHeight="1" thickBot="1" x14ac:dyDescent="0.4">
      <c r="A70" s="19">
        <v>5319</v>
      </c>
      <c r="B70" s="20" t="s">
        <v>10</v>
      </c>
      <c r="C70" s="20" t="s">
        <v>167</v>
      </c>
      <c r="D70" s="20" t="s">
        <v>50</v>
      </c>
      <c r="E70" s="20" t="s">
        <v>168</v>
      </c>
      <c r="F70" s="21">
        <f t="shared" si="1"/>
        <v>0</v>
      </c>
      <c r="G70" s="21">
        <f t="shared" si="2"/>
        <v>0</v>
      </c>
      <c r="H70" s="21">
        <f t="shared" si="8"/>
        <v>0</v>
      </c>
      <c r="I70" s="21">
        <f t="shared" si="3"/>
        <v>0</v>
      </c>
      <c r="J70" s="21">
        <f t="shared" si="4"/>
        <v>0</v>
      </c>
      <c r="K70" s="21">
        <f t="shared" si="5"/>
        <v>0</v>
      </c>
      <c r="L70" s="22">
        <f t="shared" si="6"/>
        <v>0</v>
      </c>
      <c r="N70" t="str">
        <f t="shared" si="7"/>
        <v>Escludi</v>
      </c>
    </row>
    <row r="71" spans="1:14" ht="15" customHeight="1" thickBot="1" x14ac:dyDescent="0.4">
      <c r="A71" s="19">
        <v>5320</v>
      </c>
      <c r="B71" s="20" t="s">
        <v>80</v>
      </c>
      <c r="C71" s="20" t="s">
        <v>169</v>
      </c>
      <c r="D71" s="20" t="s">
        <v>50</v>
      </c>
      <c r="E71" s="20" t="s">
        <v>170</v>
      </c>
      <c r="F71" s="21">
        <f t="shared" si="1"/>
        <v>0</v>
      </c>
      <c r="G71" s="21">
        <f t="shared" si="2"/>
        <v>0</v>
      </c>
      <c r="H71" s="21">
        <f t="shared" si="8"/>
        <v>0</v>
      </c>
      <c r="I71" s="21">
        <f t="shared" si="3"/>
        <v>0</v>
      </c>
      <c r="J71" s="21">
        <f t="shared" si="4"/>
        <v>0</v>
      </c>
      <c r="K71" s="21">
        <f t="shared" si="5"/>
        <v>0</v>
      </c>
      <c r="L71" s="22">
        <f t="shared" si="6"/>
        <v>0</v>
      </c>
      <c r="N71" t="str">
        <f t="shared" si="7"/>
        <v>Escludi</v>
      </c>
    </row>
    <row r="72" spans="1:14" ht="15" customHeight="1" thickBot="1" x14ac:dyDescent="0.4">
      <c r="A72" s="19">
        <v>5320</v>
      </c>
      <c r="B72" s="20" t="s">
        <v>48</v>
      </c>
      <c r="C72" s="20" t="s">
        <v>171</v>
      </c>
      <c r="D72" s="20" t="s">
        <v>50</v>
      </c>
      <c r="E72" s="20" t="s">
        <v>172</v>
      </c>
      <c r="F72" s="21">
        <f t="shared" ref="F72:F135" si="9">IFERROR(GetAccountRealBaseAmount($F$6,$A72,$B72,$F$5),0)</f>
        <v>0</v>
      </c>
      <c r="G72" s="21">
        <f t="shared" ref="G72:G135" si="10">IFERROR(GetAccountRealBaseAmount($G$6,$A72,$B72,$G$5),0)</f>
        <v>0</v>
      </c>
      <c r="H72" s="21">
        <f t="shared" si="8"/>
        <v>0</v>
      </c>
      <c r="I72" s="21">
        <f t="shared" ref="I72:I135" si="11">IFERROR(GetAccountRealBaseAmount($I$6,$A72,$B72,$I$5),0)</f>
        <v>0</v>
      </c>
      <c r="J72" s="21">
        <f t="shared" ref="J72:J135" si="12">IFERROR(GetAccountRealBaseAmount($J$6,$A72,$B72,$J$5),0)</f>
        <v>0</v>
      </c>
      <c r="K72" s="21">
        <f t="shared" ref="K72:K135" si="13">IFERROR(GetAccountRealBaseAmount($K$6,$A72,$B72,$K$5),0)</f>
        <v>0</v>
      </c>
      <c r="L72" s="22">
        <f t="shared" ref="L72:L135" si="14">+G72+F72+H72+I72+J72+K72</f>
        <v>0</v>
      </c>
      <c r="N72" t="str">
        <f t="shared" ref="N72:N135" si="15">IF(L72=0,"Escludi","Includi")</f>
        <v>Escludi</v>
      </c>
    </row>
    <row r="73" spans="1:14" ht="15" customHeight="1" thickBot="1" x14ac:dyDescent="0.4">
      <c r="A73" s="19">
        <v>5320</v>
      </c>
      <c r="B73" s="20" t="s">
        <v>10</v>
      </c>
      <c r="C73" s="20" t="s">
        <v>173</v>
      </c>
      <c r="D73" s="20" t="s">
        <v>50</v>
      </c>
      <c r="E73" s="20" t="s">
        <v>174</v>
      </c>
      <c r="F73" s="21">
        <f t="shared" si="9"/>
        <v>0</v>
      </c>
      <c r="G73" s="21">
        <f t="shared" si="10"/>
        <v>0</v>
      </c>
      <c r="H73" s="21">
        <f t="shared" si="8"/>
        <v>0</v>
      </c>
      <c r="I73" s="21">
        <f t="shared" si="11"/>
        <v>0</v>
      </c>
      <c r="J73" s="21">
        <f t="shared" si="12"/>
        <v>0</v>
      </c>
      <c r="K73" s="21">
        <f t="shared" si="13"/>
        <v>0</v>
      </c>
      <c r="L73" s="22">
        <f t="shared" si="14"/>
        <v>0</v>
      </c>
      <c r="N73" t="str">
        <f t="shared" si="15"/>
        <v>Escludi</v>
      </c>
    </row>
    <row r="74" spans="1:14" ht="15" customHeight="1" thickBot="1" x14ac:dyDescent="0.4">
      <c r="A74" s="19">
        <v>5350</v>
      </c>
      <c r="B74" s="20" t="s">
        <v>10</v>
      </c>
      <c r="C74" s="20" t="s">
        <v>175</v>
      </c>
      <c r="D74" s="20" t="s">
        <v>50</v>
      </c>
      <c r="E74" s="20" t="s">
        <v>176</v>
      </c>
      <c r="F74" s="21">
        <f t="shared" si="9"/>
        <v>0</v>
      </c>
      <c r="G74" s="21">
        <f t="shared" si="10"/>
        <v>0</v>
      </c>
      <c r="H74" s="21">
        <f t="shared" ref="H74:H137" si="16">IFERROR(GetAccountRealBaseAmount($H$7,$A74,$B74,$H$5),0)</f>
        <v>0</v>
      </c>
      <c r="I74" s="21">
        <f t="shared" si="11"/>
        <v>0</v>
      </c>
      <c r="J74" s="21">
        <f t="shared" si="12"/>
        <v>0</v>
      </c>
      <c r="K74" s="21">
        <f t="shared" si="13"/>
        <v>0</v>
      </c>
      <c r="L74" s="22">
        <f t="shared" si="14"/>
        <v>0</v>
      </c>
      <c r="N74" t="str">
        <f t="shared" si="15"/>
        <v>Escludi</v>
      </c>
    </row>
    <row r="75" spans="1:14" ht="15" customHeight="1" thickBot="1" x14ac:dyDescent="0.4">
      <c r="A75" s="19">
        <v>5350</v>
      </c>
      <c r="B75" s="20" t="s">
        <v>80</v>
      </c>
      <c r="C75" s="20" t="s">
        <v>175</v>
      </c>
      <c r="D75" s="20" t="s">
        <v>50</v>
      </c>
      <c r="E75" s="20" t="s">
        <v>176</v>
      </c>
      <c r="F75" s="21">
        <f t="shared" si="9"/>
        <v>0</v>
      </c>
      <c r="G75" s="21">
        <f t="shared" si="10"/>
        <v>0</v>
      </c>
      <c r="H75" s="21">
        <f t="shared" si="16"/>
        <v>0</v>
      </c>
      <c r="I75" s="21">
        <f t="shared" si="11"/>
        <v>0</v>
      </c>
      <c r="J75" s="21">
        <f t="shared" si="12"/>
        <v>0</v>
      </c>
      <c r="K75" s="21">
        <f t="shared" si="13"/>
        <v>0</v>
      </c>
      <c r="L75" s="22">
        <f t="shared" si="14"/>
        <v>0</v>
      </c>
      <c r="N75" t="str">
        <f t="shared" si="15"/>
        <v>Escludi</v>
      </c>
    </row>
    <row r="76" spans="1:14" ht="15" customHeight="1" thickBot="1" x14ac:dyDescent="0.4">
      <c r="A76" s="19">
        <v>5401</v>
      </c>
      <c r="B76" s="20" t="s">
        <v>10</v>
      </c>
      <c r="C76" s="20" t="s">
        <v>177</v>
      </c>
      <c r="D76" s="20" t="s">
        <v>50</v>
      </c>
      <c r="E76" s="20" t="s">
        <v>158</v>
      </c>
      <c r="F76" s="21">
        <f t="shared" si="9"/>
        <v>0</v>
      </c>
      <c r="G76" s="21">
        <f t="shared" si="10"/>
        <v>0</v>
      </c>
      <c r="H76" s="21">
        <f t="shared" si="16"/>
        <v>0</v>
      </c>
      <c r="I76" s="21">
        <f t="shared" si="11"/>
        <v>0</v>
      </c>
      <c r="J76" s="21">
        <f t="shared" si="12"/>
        <v>0</v>
      </c>
      <c r="K76" s="21">
        <f t="shared" si="13"/>
        <v>0</v>
      </c>
      <c r="L76" s="22">
        <f t="shared" si="14"/>
        <v>0</v>
      </c>
      <c r="N76" t="str">
        <f t="shared" si="15"/>
        <v>Escludi</v>
      </c>
    </row>
    <row r="77" spans="1:14" ht="15" customHeight="1" thickBot="1" x14ac:dyDescent="0.4">
      <c r="A77" s="19">
        <v>5501</v>
      </c>
      <c r="B77" s="20" t="s">
        <v>10</v>
      </c>
      <c r="C77" s="20" t="s">
        <v>178</v>
      </c>
      <c r="D77" s="20" t="s">
        <v>50</v>
      </c>
      <c r="E77" s="20" t="s">
        <v>179</v>
      </c>
      <c r="F77" s="21">
        <f t="shared" si="9"/>
        <v>0</v>
      </c>
      <c r="G77" s="21">
        <f t="shared" si="10"/>
        <v>0</v>
      </c>
      <c r="H77" s="21">
        <f t="shared" si="16"/>
        <v>0</v>
      </c>
      <c r="I77" s="21">
        <f t="shared" si="11"/>
        <v>0</v>
      </c>
      <c r="J77" s="21">
        <f t="shared" si="12"/>
        <v>0</v>
      </c>
      <c r="K77" s="21">
        <f t="shared" si="13"/>
        <v>0</v>
      </c>
      <c r="L77" s="22">
        <f t="shared" si="14"/>
        <v>0</v>
      </c>
      <c r="N77" t="str">
        <f t="shared" si="15"/>
        <v>Escludi</v>
      </c>
    </row>
    <row r="78" spans="1:14" ht="15" customHeight="1" thickBot="1" x14ac:dyDescent="0.4">
      <c r="A78" s="19">
        <v>5519</v>
      </c>
      <c r="B78" s="20" t="s">
        <v>10</v>
      </c>
      <c r="C78" s="20" t="s">
        <v>180</v>
      </c>
      <c r="D78" s="20" t="s">
        <v>50</v>
      </c>
      <c r="E78" s="20" t="s">
        <v>181</v>
      </c>
      <c r="F78" s="21">
        <f t="shared" si="9"/>
        <v>0</v>
      </c>
      <c r="G78" s="21">
        <f t="shared" si="10"/>
        <v>0</v>
      </c>
      <c r="H78" s="21">
        <f t="shared" si="16"/>
        <v>0</v>
      </c>
      <c r="I78" s="21">
        <f t="shared" si="11"/>
        <v>0</v>
      </c>
      <c r="J78" s="21">
        <f t="shared" si="12"/>
        <v>0</v>
      </c>
      <c r="K78" s="21">
        <f t="shared" si="13"/>
        <v>0</v>
      </c>
      <c r="L78" s="22">
        <f t="shared" si="14"/>
        <v>0</v>
      </c>
      <c r="N78" t="str">
        <f t="shared" si="15"/>
        <v>Escludi</v>
      </c>
    </row>
    <row r="79" spans="1:14" ht="15" customHeight="1" thickBot="1" x14ac:dyDescent="0.4">
      <c r="A79" s="19">
        <v>5601</v>
      </c>
      <c r="B79" s="20" t="s">
        <v>10</v>
      </c>
      <c r="C79" s="20" t="s">
        <v>182</v>
      </c>
      <c r="D79" s="20" t="s">
        <v>50</v>
      </c>
      <c r="E79" s="20" t="s">
        <v>183</v>
      </c>
      <c r="F79" s="21">
        <f t="shared" si="9"/>
        <v>0</v>
      </c>
      <c r="G79" s="21">
        <f t="shared" si="10"/>
        <v>0</v>
      </c>
      <c r="H79" s="21">
        <f t="shared" si="16"/>
        <v>0</v>
      </c>
      <c r="I79" s="21">
        <f t="shared" si="11"/>
        <v>0</v>
      </c>
      <c r="J79" s="21">
        <f t="shared" si="12"/>
        <v>0</v>
      </c>
      <c r="K79" s="21">
        <f t="shared" si="13"/>
        <v>0</v>
      </c>
      <c r="L79" s="22">
        <f t="shared" si="14"/>
        <v>0</v>
      </c>
      <c r="N79" t="str">
        <f t="shared" si="15"/>
        <v>Escludi</v>
      </c>
    </row>
    <row r="80" spans="1:14" ht="15" customHeight="1" thickBot="1" x14ac:dyDescent="0.4">
      <c r="A80" s="19">
        <v>5601</v>
      </c>
      <c r="B80" s="20" t="s">
        <v>48</v>
      </c>
      <c r="C80" s="20" t="s">
        <v>182</v>
      </c>
      <c r="D80" s="20" t="s">
        <v>50</v>
      </c>
      <c r="E80" s="20" t="s">
        <v>184</v>
      </c>
      <c r="F80" s="21">
        <f t="shared" si="9"/>
        <v>0</v>
      </c>
      <c r="G80" s="21">
        <f t="shared" si="10"/>
        <v>0</v>
      </c>
      <c r="H80" s="21">
        <f t="shared" si="16"/>
        <v>0</v>
      </c>
      <c r="I80" s="21">
        <f t="shared" si="11"/>
        <v>0</v>
      </c>
      <c r="J80" s="21">
        <f t="shared" si="12"/>
        <v>0</v>
      </c>
      <c r="K80" s="21">
        <f t="shared" si="13"/>
        <v>0</v>
      </c>
      <c r="L80" s="22">
        <f t="shared" si="14"/>
        <v>0</v>
      </c>
      <c r="N80" t="str">
        <f t="shared" si="15"/>
        <v>Escludi</v>
      </c>
    </row>
    <row r="81" spans="1:15" ht="15" customHeight="1" thickBot="1" x14ac:dyDescent="0.4">
      <c r="A81" s="19">
        <v>5601</v>
      </c>
      <c r="B81" s="20" t="s">
        <v>80</v>
      </c>
      <c r="C81" s="20" t="s">
        <v>182</v>
      </c>
      <c r="D81" s="20" t="s">
        <v>50</v>
      </c>
      <c r="E81" s="20" t="s">
        <v>185</v>
      </c>
      <c r="F81" s="21">
        <f t="shared" si="9"/>
        <v>0</v>
      </c>
      <c r="G81" s="21">
        <f t="shared" si="10"/>
        <v>0</v>
      </c>
      <c r="H81" s="21">
        <f t="shared" si="16"/>
        <v>0</v>
      </c>
      <c r="I81" s="21">
        <f t="shared" si="11"/>
        <v>0</v>
      </c>
      <c r="J81" s="21">
        <f t="shared" si="12"/>
        <v>0</v>
      </c>
      <c r="K81" s="21">
        <f t="shared" si="13"/>
        <v>0</v>
      </c>
      <c r="L81" s="22">
        <f t="shared" si="14"/>
        <v>0</v>
      </c>
      <c r="N81" t="str">
        <f t="shared" si="15"/>
        <v>Escludi</v>
      </c>
    </row>
    <row r="82" spans="1:15" ht="15" customHeight="1" thickBot="1" x14ac:dyDescent="0.4">
      <c r="A82" s="19">
        <v>5608</v>
      </c>
      <c r="B82" s="20" t="s">
        <v>48</v>
      </c>
      <c r="C82" s="20" t="s">
        <v>182</v>
      </c>
      <c r="D82" s="20" t="s">
        <v>50</v>
      </c>
      <c r="E82" s="20" t="s">
        <v>186</v>
      </c>
      <c r="F82" s="21">
        <f t="shared" si="9"/>
        <v>0</v>
      </c>
      <c r="G82" s="21">
        <f t="shared" si="10"/>
        <v>0</v>
      </c>
      <c r="H82" s="21">
        <f t="shared" si="16"/>
        <v>0</v>
      </c>
      <c r="I82" s="21">
        <f t="shared" si="11"/>
        <v>0</v>
      </c>
      <c r="J82" s="21">
        <f t="shared" si="12"/>
        <v>0</v>
      </c>
      <c r="K82" s="21">
        <f t="shared" si="13"/>
        <v>0</v>
      </c>
      <c r="L82" s="22">
        <f t="shared" si="14"/>
        <v>0</v>
      </c>
      <c r="N82" t="str">
        <f t="shared" si="15"/>
        <v>Escludi</v>
      </c>
      <c r="O82" s="20"/>
    </row>
    <row r="83" spans="1:15" ht="15" customHeight="1" thickBot="1" x14ac:dyDescent="0.4">
      <c r="A83" s="19">
        <v>5700</v>
      </c>
      <c r="B83" s="20" t="s">
        <v>10</v>
      </c>
      <c r="C83" s="20" t="s">
        <v>151</v>
      </c>
      <c r="D83" s="20" t="s">
        <v>50</v>
      </c>
      <c r="E83" s="20" t="s">
        <v>152</v>
      </c>
      <c r="F83" s="21">
        <f t="shared" si="9"/>
        <v>0</v>
      </c>
      <c r="G83" s="21">
        <f t="shared" si="10"/>
        <v>0</v>
      </c>
      <c r="H83" s="21">
        <f t="shared" si="16"/>
        <v>0</v>
      </c>
      <c r="I83" s="21">
        <f t="shared" si="11"/>
        <v>0</v>
      </c>
      <c r="J83" s="21">
        <f t="shared" si="12"/>
        <v>0</v>
      </c>
      <c r="K83" s="21">
        <f t="shared" si="13"/>
        <v>0</v>
      </c>
      <c r="L83" s="22">
        <f t="shared" si="14"/>
        <v>0</v>
      </c>
      <c r="N83" t="str">
        <f t="shared" si="15"/>
        <v>Escludi</v>
      </c>
    </row>
    <row r="84" spans="1:15" ht="15" customHeight="1" thickBot="1" x14ac:dyDescent="0.4">
      <c r="A84" s="19">
        <v>5710</v>
      </c>
      <c r="B84" s="20" t="s">
        <v>10</v>
      </c>
      <c r="C84" s="20" t="s">
        <v>153</v>
      </c>
      <c r="D84" s="20" t="s">
        <v>50</v>
      </c>
      <c r="E84" s="20" t="s">
        <v>154</v>
      </c>
      <c r="F84" s="21">
        <f t="shared" si="9"/>
        <v>0</v>
      </c>
      <c r="G84" s="21">
        <f t="shared" si="10"/>
        <v>0</v>
      </c>
      <c r="H84" s="21">
        <f t="shared" si="16"/>
        <v>0</v>
      </c>
      <c r="I84" s="21">
        <f t="shared" si="11"/>
        <v>0</v>
      </c>
      <c r="J84" s="21">
        <f t="shared" si="12"/>
        <v>0</v>
      </c>
      <c r="K84" s="21">
        <f t="shared" si="13"/>
        <v>0</v>
      </c>
      <c r="L84" s="22">
        <f t="shared" si="14"/>
        <v>0</v>
      </c>
      <c r="N84" t="str">
        <f t="shared" si="15"/>
        <v>Escludi</v>
      </c>
    </row>
    <row r="85" spans="1:15" ht="15" customHeight="1" thickBot="1" x14ac:dyDescent="0.4">
      <c r="A85" s="19">
        <v>5720</v>
      </c>
      <c r="B85" s="20" t="s">
        <v>10</v>
      </c>
      <c r="C85" s="20" t="s">
        <v>155</v>
      </c>
      <c r="D85" s="20" t="s">
        <v>50</v>
      </c>
      <c r="E85" s="20" t="s">
        <v>156</v>
      </c>
      <c r="F85" s="21">
        <f t="shared" si="9"/>
        <v>0</v>
      </c>
      <c r="G85" s="21">
        <f t="shared" si="10"/>
        <v>0</v>
      </c>
      <c r="H85" s="21">
        <f t="shared" si="16"/>
        <v>0</v>
      </c>
      <c r="I85" s="21">
        <f t="shared" si="11"/>
        <v>0</v>
      </c>
      <c r="J85" s="21">
        <f t="shared" si="12"/>
        <v>0</v>
      </c>
      <c r="K85" s="21">
        <f t="shared" si="13"/>
        <v>0</v>
      </c>
      <c r="L85" s="22">
        <f t="shared" si="14"/>
        <v>0</v>
      </c>
      <c r="N85" t="str">
        <f t="shared" si="15"/>
        <v>Escludi</v>
      </c>
    </row>
    <row r="86" spans="1:15" ht="15" customHeight="1" thickBot="1" x14ac:dyDescent="0.4">
      <c r="A86" s="19">
        <v>5730</v>
      </c>
      <c r="B86" s="20" t="s">
        <v>10</v>
      </c>
      <c r="C86" s="20" t="s">
        <v>187</v>
      </c>
      <c r="D86" s="20" t="s">
        <v>50</v>
      </c>
      <c r="E86" s="20" t="s">
        <v>188</v>
      </c>
      <c r="F86" s="21">
        <f t="shared" si="9"/>
        <v>0</v>
      </c>
      <c r="G86" s="21">
        <f t="shared" si="10"/>
        <v>0</v>
      </c>
      <c r="H86" s="21">
        <f t="shared" si="16"/>
        <v>0</v>
      </c>
      <c r="I86" s="21">
        <f t="shared" si="11"/>
        <v>0</v>
      </c>
      <c r="J86" s="21">
        <f t="shared" si="12"/>
        <v>0</v>
      </c>
      <c r="K86" s="21">
        <f t="shared" si="13"/>
        <v>0</v>
      </c>
      <c r="L86" s="22">
        <f t="shared" si="14"/>
        <v>0</v>
      </c>
      <c r="N86" t="str">
        <f t="shared" si="15"/>
        <v>Escludi</v>
      </c>
    </row>
    <row r="87" spans="1:15" ht="15" customHeight="1" thickBot="1" x14ac:dyDescent="0.4">
      <c r="A87" s="19">
        <v>5730</v>
      </c>
      <c r="B87" s="20" t="s">
        <v>48</v>
      </c>
      <c r="C87" s="20" t="s">
        <v>187</v>
      </c>
      <c r="D87" s="20" t="s">
        <v>50</v>
      </c>
      <c r="E87" s="20" t="s">
        <v>189</v>
      </c>
      <c r="F87" s="21">
        <f t="shared" si="9"/>
        <v>0</v>
      </c>
      <c r="G87" s="21">
        <f t="shared" si="10"/>
        <v>0</v>
      </c>
      <c r="H87" s="21">
        <f t="shared" si="16"/>
        <v>0</v>
      </c>
      <c r="I87" s="21">
        <f t="shared" si="11"/>
        <v>0</v>
      </c>
      <c r="J87" s="21">
        <f t="shared" si="12"/>
        <v>0</v>
      </c>
      <c r="K87" s="21">
        <f t="shared" si="13"/>
        <v>0</v>
      </c>
      <c r="L87" s="22">
        <f t="shared" si="14"/>
        <v>0</v>
      </c>
      <c r="N87" t="str">
        <f t="shared" si="15"/>
        <v>Escludi</v>
      </c>
    </row>
    <row r="88" spans="1:15" ht="15" customHeight="1" thickBot="1" x14ac:dyDescent="0.4">
      <c r="A88" s="19">
        <v>5730</v>
      </c>
      <c r="B88" s="20" t="s">
        <v>80</v>
      </c>
      <c r="C88" s="20" t="s">
        <v>187</v>
      </c>
      <c r="D88" s="20" t="s">
        <v>50</v>
      </c>
      <c r="E88" s="20" t="s">
        <v>190</v>
      </c>
      <c r="F88" s="21">
        <f t="shared" si="9"/>
        <v>0</v>
      </c>
      <c r="G88" s="21">
        <f t="shared" si="10"/>
        <v>0</v>
      </c>
      <c r="H88" s="21">
        <f t="shared" si="16"/>
        <v>0</v>
      </c>
      <c r="I88" s="21">
        <f t="shared" si="11"/>
        <v>0</v>
      </c>
      <c r="J88" s="21">
        <f t="shared" si="12"/>
        <v>0</v>
      </c>
      <c r="K88" s="21">
        <f t="shared" si="13"/>
        <v>0</v>
      </c>
      <c r="L88" s="22">
        <f t="shared" si="14"/>
        <v>0</v>
      </c>
      <c r="N88" t="str">
        <f t="shared" si="15"/>
        <v>Escludi</v>
      </c>
    </row>
    <row r="89" spans="1:15" ht="15" customHeight="1" thickBot="1" x14ac:dyDescent="0.4">
      <c r="A89" s="19">
        <v>5735</v>
      </c>
      <c r="B89" s="20" t="s">
        <v>10</v>
      </c>
      <c r="C89" s="20" t="s">
        <v>187</v>
      </c>
      <c r="D89" s="20" t="s">
        <v>50</v>
      </c>
      <c r="E89" s="20" t="s">
        <v>191</v>
      </c>
      <c r="F89" s="21">
        <f t="shared" si="9"/>
        <v>0</v>
      </c>
      <c r="G89" s="21">
        <f t="shared" si="10"/>
        <v>0</v>
      </c>
      <c r="H89" s="21">
        <f t="shared" si="16"/>
        <v>0</v>
      </c>
      <c r="I89" s="21">
        <f t="shared" si="11"/>
        <v>0</v>
      </c>
      <c r="J89" s="21">
        <f t="shared" si="12"/>
        <v>0</v>
      </c>
      <c r="K89" s="21">
        <f t="shared" si="13"/>
        <v>0</v>
      </c>
      <c r="L89" s="22">
        <f t="shared" si="14"/>
        <v>0</v>
      </c>
      <c r="N89" t="str">
        <f t="shared" si="15"/>
        <v>Escludi</v>
      </c>
    </row>
    <row r="90" spans="1:15" ht="15" customHeight="1" thickBot="1" x14ac:dyDescent="0.4">
      <c r="A90" s="19">
        <v>5801</v>
      </c>
      <c r="B90" s="20" t="s">
        <v>48</v>
      </c>
      <c r="C90" s="20" t="s">
        <v>192</v>
      </c>
      <c r="D90" s="20" t="s">
        <v>50</v>
      </c>
      <c r="E90" s="20" t="s">
        <v>193</v>
      </c>
      <c r="F90" s="21">
        <f t="shared" si="9"/>
        <v>0</v>
      </c>
      <c r="G90" s="21">
        <f t="shared" si="10"/>
        <v>0</v>
      </c>
      <c r="H90" s="21">
        <f t="shared" si="16"/>
        <v>0</v>
      </c>
      <c r="I90" s="21">
        <f t="shared" si="11"/>
        <v>0</v>
      </c>
      <c r="J90" s="21">
        <f t="shared" si="12"/>
        <v>0</v>
      </c>
      <c r="K90" s="21">
        <f t="shared" si="13"/>
        <v>0</v>
      </c>
      <c r="L90" s="22">
        <f t="shared" si="14"/>
        <v>0</v>
      </c>
      <c r="N90" t="str">
        <f t="shared" si="15"/>
        <v>Escludi</v>
      </c>
    </row>
    <row r="91" spans="1:15" ht="15" customHeight="1" thickBot="1" x14ac:dyDescent="0.4">
      <c r="A91" s="19">
        <v>5801</v>
      </c>
      <c r="B91" s="20" t="s">
        <v>10</v>
      </c>
      <c r="C91" s="20" t="s">
        <v>192</v>
      </c>
      <c r="D91" s="20" t="s">
        <v>50</v>
      </c>
      <c r="E91" s="20" t="s">
        <v>194</v>
      </c>
      <c r="F91" s="21">
        <f t="shared" si="9"/>
        <v>0</v>
      </c>
      <c r="G91" s="21">
        <f t="shared" si="10"/>
        <v>0</v>
      </c>
      <c r="H91" s="21">
        <f t="shared" si="16"/>
        <v>0</v>
      </c>
      <c r="I91" s="21">
        <f t="shared" si="11"/>
        <v>0</v>
      </c>
      <c r="J91" s="21">
        <f t="shared" si="12"/>
        <v>0</v>
      </c>
      <c r="K91" s="21">
        <f t="shared" si="13"/>
        <v>0</v>
      </c>
      <c r="L91" s="22">
        <f t="shared" si="14"/>
        <v>0</v>
      </c>
      <c r="N91" t="str">
        <f t="shared" si="15"/>
        <v>Escludi</v>
      </c>
    </row>
    <row r="92" spans="1:15" ht="15" customHeight="1" thickBot="1" x14ac:dyDescent="0.4">
      <c r="A92" s="19">
        <v>5801</v>
      </c>
      <c r="B92" s="20" t="s">
        <v>80</v>
      </c>
      <c r="C92" s="20" t="s">
        <v>192</v>
      </c>
      <c r="D92" s="20" t="s">
        <v>50</v>
      </c>
      <c r="E92" s="20" t="s">
        <v>195</v>
      </c>
      <c r="F92" s="21">
        <f t="shared" si="9"/>
        <v>0</v>
      </c>
      <c r="G92" s="21">
        <f t="shared" si="10"/>
        <v>0</v>
      </c>
      <c r="H92" s="21">
        <f t="shared" si="16"/>
        <v>0</v>
      </c>
      <c r="I92" s="21">
        <f t="shared" si="11"/>
        <v>0</v>
      </c>
      <c r="J92" s="21">
        <f t="shared" si="12"/>
        <v>0</v>
      </c>
      <c r="K92" s="21">
        <f t="shared" si="13"/>
        <v>0</v>
      </c>
      <c r="L92" s="22">
        <f t="shared" si="14"/>
        <v>0</v>
      </c>
      <c r="N92" t="str">
        <f t="shared" si="15"/>
        <v>Escludi</v>
      </c>
    </row>
    <row r="93" spans="1:15" ht="16.5" customHeight="1" thickBot="1" x14ac:dyDescent="0.4">
      <c r="A93" s="19">
        <v>5802</v>
      </c>
      <c r="B93" s="20" t="s">
        <v>10</v>
      </c>
      <c r="C93" s="20" t="s">
        <v>192</v>
      </c>
      <c r="D93" s="20" t="s">
        <v>50</v>
      </c>
      <c r="E93" s="20" t="s">
        <v>196</v>
      </c>
      <c r="F93" s="21">
        <f t="shared" si="9"/>
        <v>0</v>
      </c>
      <c r="G93" s="21">
        <f t="shared" si="10"/>
        <v>0</v>
      </c>
      <c r="H93" s="21">
        <f t="shared" si="16"/>
        <v>0</v>
      </c>
      <c r="I93" s="21">
        <f t="shared" si="11"/>
        <v>0</v>
      </c>
      <c r="J93" s="21">
        <f t="shared" si="12"/>
        <v>0</v>
      </c>
      <c r="K93" s="21">
        <f t="shared" si="13"/>
        <v>0</v>
      </c>
      <c r="L93" s="22">
        <f t="shared" si="14"/>
        <v>0</v>
      </c>
      <c r="N93" t="str">
        <f t="shared" si="15"/>
        <v>Escludi</v>
      </c>
    </row>
    <row r="94" spans="1:15" ht="16.5" customHeight="1" thickBot="1" x14ac:dyDescent="0.4">
      <c r="A94" s="19">
        <v>5803</v>
      </c>
      <c r="B94" s="20" t="s">
        <v>10</v>
      </c>
      <c r="C94" s="20" t="s">
        <v>192</v>
      </c>
      <c r="D94" s="20" t="s">
        <v>50</v>
      </c>
      <c r="E94" s="20" t="s">
        <v>197</v>
      </c>
      <c r="F94" s="21">
        <f t="shared" si="9"/>
        <v>0</v>
      </c>
      <c r="G94" s="21">
        <f t="shared" si="10"/>
        <v>0</v>
      </c>
      <c r="H94" s="21">
        <f t="shared" si="16"/>
        <v>0</v>
      </c>
      <c r="I94" s="21">
        <f t="shared" si="11"/>
        <v>0</v>
      </c>
      <c r="J94" s="21">
        <f t="shared" si="12"/>
        <v>0</v>
      </c>
      <c r="K94" s="21">
        <f t="shared" si="13"/>
        <v>0</v>
      </c>
      <c r="L94" s="22">
        <f t="shared" si="14"/>
        <v>0</v>
      </c>
      <c r="N94" t="str">
        <f t="shared" si="15"/>
        <v>Escludi</v>
      </c>
    </row>
    <row r="95" spans="1:15" ht="15" customHeight="1" thickBot="1" x14ac:dyDescent="0.4">
      <c r="A95" s="19">
        <v>5999</v>
      </c>
      <c r="B95" s="20" t="s">
        <v>48</v>
      </c>
      <c r="C95" s="20" t="s">
        <v>198</v>
      </c>
      <c r="D95" s="20" t="s">
        <v>50</v>
      </c>
      <c r="E95" s="20" t="s">
        <v>198</v>
      </c>
      <c r="F95" s="21">
        <f t="shared" si="9"/>
        <v>0</v>
      </c>
      <c r="G95" s="21">
        <f t="shared" si="10"/>
        <v>0</v>
      </c>
      <c r="H95" s="21">
        <f t="shared" si="16"/>
        <v>0</v>
      </c>
      <c r="I95" s="21">
        <f t="shared" si="11"/>
        <v>0</v>
      </c>
      <c r="J95" s="21">
        <f t="shared" si="12"/>
        <v>0</v>
      </c>
      <c r="K95" s="21">
        <f t="shared" si="13"/>
        <v>0</v>
      </c>
      <c r="L95" s="22">
        <f t="shared" si="14"/>
        <v>0</v>
      </c>
      <c r="N95" t="str">
        <f t="shared" si="15"/>
        <v>Escludi</v>
      </c>
    </row>
    <row r="96" spans="1:15" ht="15" customHeight="1" thickBot="1" x14ac:dyDescent="0.4">
      <c r="A96" s="19">
        <v>5999</v>
      </c>
      <c r="B96" s="20" t="s">
        <v>10</v>
      </c>
      <c r="C96" s="20" t="s">
        <v>199</v>
      </c>
      <c r="D96" s="20" t="s">
        <v>50</v>
      </c>
      <c r="E96" s="20" t="s">
        <v>200</v>
      </c>
      <c r="F96" s="21">
        <f t="shared" si="9"/>
        <v>0</v>
      </c>
      <c r="G96" s="21">
        <f t="shared" si="10"/>
        <v>0</v>
      </c>
      <c r="H96" s="21">
        <f t="shared" si="16"/>
        <v>0</v>
      </c>
      <c r="I96" s="21">
        <f t="shared" si="11"/>
        <v>0</v>
      </c>
      <c r="J96" s="21">
        <f t="shared" si="12"/>
        <v>0</v>
      </c>
      <c r="K96" s="21">
        <f t="shared" si="13"/>
        <v>0</v>
      </c>
      <c r="L96" s="22">
        <f t="shared" si="14"/>
        <v>0</v>
      </c>
      <c r="N96" t="str">
        <f t="shared" si="15"/>
        <v>Escludi</v>
      </c>
    </row>
    <row r="97" spans="1:14" ht="15" customHeight="1" thickBot="1" x14ac:dyDescent="0.4">
      <c r="A97" s="19">
        <v>10001</v>
      </c>
      <c r="B97" s="20" t="s">
        <v>60</v>
      </c>
      <c r="C97" s="20" t="s">
        <v>201</v>
      </c>
      <c r="D97" s="20" t="s">
        <v>50</v>
      </c>
      <c r="E97" s="20" t="s">
        <v>202</v>
      </c>
      <c r="F97" s="21">
        <f t="shared" si="9"/>
        <v>0</v>
      </c>
      <c r="G97" s="21">
        <f t="shared" si="10"/>
        <v>0</v>
      </c>
      <c r="H97" s="21">
        <f t="shared" si="16"/>
        <v>0</v>
      </c>
      <c r="I97" s="21">
        <f t="shared" si="11"/>
        <v>0</v>
      </c>
      <c r="J97" s="21">
        <f t="shared" si="12"/>
        <v>0</v>
      </c>
      <c r="K97" s="21">
        <f t="shared" si="13"/>
        <v>0</v>
      </c>
      <c r="L97" s="22">
        <f t="shared" si="14"/>
        <v>0</v>
      </c>
      <c r="N97" t="str">
        <f t="shared" si="15"/>
        <v>Escludi</v>
      </c>
    </row>
    <row r="98" spans="1:14" ht="15" customHeight="1" thickBot="1" x14ac:dyDescent="0.4">
      <c r="A98" s="19">
        <v>10001</v>
      </c>
      <c r="B98" s="20" t="s">
        <v>80</v>
      </c>
      <c r="C98" s="20" t="s">
        <v>203</v>
      </c>
      <c r="D98" s="20" t="s">
        <v>50</v>
      </c>
      <c r="E98" s="20" t="s">
        <v>204</v>
      </c>
      <c r="F98" s="21">
        <f t="shared" si="9"/>
        <v>0</v>
      </c>
      <c r="G98" s="21">
        <f t="shared" si="10"/>
        <v>0</v>
      </c>
      <c r="H98" s="21">
        <f t="shared" si="16"/>
        <v>-1071.44</v>
      </c>
      <c r="I98" s="21">
        <f t="shared" si="11"/>
        <v>0</v>
      </c>
      <c r="J98" s="21">
        <f t="shared" si="12"/>
        <v>0</v>
      </c>
      <c r="K98" s="21">
        <f t="shared" si="13"/>
        <v>0</v>
      </c>
      <c r="L98" s="22">
        <f t="shared" si="14"/>
        <v>-1071.44</v>
      </c>
      <c r="N98" t="str">
        <f t="shared" si="15"/>
        <v>Includi</v>
      </c>
    </row>
    <row r="99" spans="1:14" ht="15" customHeight="1" thickBot="1" x14ac:dyDescent="0.4">
      <c r="A99" s="19">
        <v>10001</v>
      </c>
      <c r="B99" s="20" t="s">
        <v>48</v>
      </c>
      <c r="C99" s="20" t="s">
        <v>205</v>
      </c>
      <c r="D99" s="20" t="s">
        <v>50</v>
      </c>
      <c r="E99" s="20" t="s">
        <v>206</v>
      </c>
      <c r="F99" s="21">
        <f t="shared" si="9"/>
        <v>0</v>
      </c>
      <c r="G99" s="21">
        <f t="shared" si="10"/>
        <v>0</v>
      </c>
      <c r="H99" s="21">
        <f t="shared" si="16"/>
        <v>0</v>
      </c>
      <c r="I99" s="21">
        <f t="shared" si="11"/>
        <v>0</v>
      </c>
      <c r="J99" s="21">
        <f t="shared" si="12"/>
        <v>0</v>
      </c>
      <c r="K99" s="21">
        <f t="shared" si="13"/>
        <v>0</v>
      </c>
      <c r="L99" s="22">
        <f t="shared" si="14"/>
        <v>0</v>
      </c>
      <c r="N99" t="str">
        <f t="shared" si="15"/>
        <v>Escludi</v>
      </c>
    </row>
    <row r="100" spans="1:14" ht="15" customHeight="1" thickBot="1" x14ac:dyDescent="0.4">
      <c r="A100" s="19">
        <v>10001</v>
      </c>
      <c r="B100" s="20" t="s">
        <v>10</v>
      </c>
      <c r="C100" s="20" t="s">
        <v>207</v>
      </c>
      <c r="D100" s="20" t="s">
        <v>50</v>
      </c>
      <c r="E100" s="20" t="s">
        <v>208</v>
      </c>
      <c r="F100" s="21">
        <f t="shared" si="9"/>
        <v>0</v>
      </c>
      <c r="G100" s="21">
        <f t="shared" si="10"/>
        <v>0</v>
      </c>
      <c r="H100" s="21">
        <f t="shared" si="16"/>
        <v>0</v>
      </c>
      <c r="I100" s="21">
        <f t="shared" si="11"/>
        <v>0</v>
      </c>
      <c r="J100" s="21">
        <f t="shared" si="12"/>
        <v>0</v>
      </c>
      <c r="K100" s="21">
        <f t="shared" si="13"/>
        <v>0</v>
      </c>
      <c r="L100" s="22">
        <f t="shared" si="14"/>
        <v>0</v>
      </c>
      <c r="N100" t="str">
        <f t="shared" si="15"/>
        <v>Escludi</v>
      </c>
    </row>
    <row r="101" spans="1:14" ht="15" customHeight="1" thickBot="1" x14ac:dyDescent="0.4">
      <c r="A101" s="19">
        <v>20011</v>
      </c>
      <c r="B101" s="20" t="s">
        <v>80</v>
      </c>
      <c r="C101" s="20" t="s">
        <v>209</v>
      </c>
      <c r="D101" s="20" t="s">
        <v>50</v>
      </c>
      <c r="E101" s="20" t="s">
        <v>210</v>
      </c>
      <c r="F101" s="21">
        <f t="shared" si="9"/>
        <v>0</v>
      </c>
      <c r="G101" s="21">
        <f t="shared" si="10"/>
        <v>0</v>
      </c>
      <c r="H101" s="21">
        <f t="shared" si="16"/>
        <v>0</v>
      </c>
      <c r="I101" s="21">
        <f t="shared" si="11"/>
        <v>0</v>
      </c>
      <c r="J101" s="21">
        <f t="shared" si="12"/>
        <v>0</v>
      </c>
      <c r="K101" s="21">
        <f t="shared" si="13"/>
        <v>0</v>
      </c>
      <c r="L101" s="22">
        <f t="shared" si="14"/>
        <v>0</v>
      </c>
      <c r="N101" t="str">
        <f t="shared" si="15"/>
        <v>Escludi</v>
      </c>
    </row>
    <row r="102" spans="1:14" ht="15" customHeight="1" thickBot="1" x14ac:dyDescent="0.4">
      <c r="A102" s="19">
        <v>20011</v>
      </c>
      <c r="B102" s="20" t="s">
        <v>48</v>
      </c>
      <c r="C102" s="20" t="s">
        <v>211</v>
      </c>
      <c r="D102" s="20" t="s">
        <v>50</v>
      </c>
      <c r="E102" s="20" t="s">
        <v>212</v>
      </c>
      <c r="F102" s="21">
        <f t="shared" si="9"/>
        <v>0</v>
      </c>
      <c r="G102" s="21">
        <f t="shared" si="10"/>
        <v>0</v>
      </c>
      <c r="H102" s="21">
        <f t="shared" si="16"/>
        <v>3610919.24</v>
      </c>
      <c r="I102" s="21">
        <f t="shared" si="11"/>
        <v>0</v>
      </c>
      <c r="J102" s="21">
        <f t="shared" si="12"/>
        <v>0</v>
      </c>
      <c r="K102" s="21">
        <f t="shared" si="13"/>
        <v>0</v>
      </c>
      <c r="L102" s="22">
        <f t="shared" si="14"/>
        <v>3610919.24</v>
      </c>
      <c r="N102" t="str">
        <f t="shared" si="15"/>
        <v>Includi</v>
      </c>
    </row>
    <row r="103" spans="1:14" ht="15" customHeight="1" thickBot="1" x14ac:dyDescent="0.4">
      <c r="A103" s="19">
        <v>20011</v>
      </c>
      <c r="B103" s="20" t="s">
        <v>87</v>
      </c>
      <c r="C103" s="20" t="s">
        <v>213</v>
      </c>
      <c r="D103" s="20" t="s">
        <v>50</v>
      </c>
      <c r="E103" s="20" t="s">
        <v>214</v>
      </c>
      <c r="F103" s="21">
        <f t="shared" si="9"/>
        <v>0</v>
      </c>
      <c r="G103" s="21">
        <f t="shared" si="10"/>
        <v>0</v>
      </c>
      <c r="H103" s="21">
        <f t="shared" si="16"/>
        <v>0</v>
      </c>
      <c r="I103" s="21">
        <f t="shared" si="11"/>
        <v>0</v>
      </c>
      <c r="J103" s="21">
        <f t="shared" si="12"/>
        <v>0</v>
      </c>
      <c r="K103" s="21">
        <f t="shared" si="13"/>
        <v>0</v>
      </c>
      <c r="L103" s="22">
        <f t="shared" si="14"/>
        <v>0</v>
      </c>
      <c r="N103" t="str">
        <f t="shared" si="15"/>
        <v>Escludi</v>
      </c>
    </row>
    <row r="104" spans="1:14" ht="15" customHeight="1" thickBot="1" x14ac:dyDescent="0.4">
      <c r="A104" s="19">
        <v>20011</v>
      </c>
      <c r="B104" s="20" t="s">
        <v>10</v>
      </c>
      <c r="C104" s="20" t="s">
        <v>215</v>
      </c>
      <c r="D104" s="20" t="s">
        <v>50</v>
      </c>
      <c r="E104" s="20" t="s">
        <v>216</v>
      </c>
      <c r="F104" s="21">
        <f t="shared" si="9"/>
        <v>0</v>
      </c>
      <c r="G104" s="21">
        <f t="shared" si="10"/>
        <v>0</v>
      </c>
      <c r="H104" s="21">
        <f t="shared" si="16"/>
        <v>617105232.40999997</v>
      </c>
      <c r="I104" s="21">
        <f t="shared" si="11"/>
        <v>0</v>
      </c>
      <c r="J104" s="21">
        <f t="shared" si="12"/>
        <v>0</v>
      </c>
      <c r="K104" s="21">
        <f t="shared" si="13"/>
        <v>0</v>
      </c>
      <c r="L104" s="22">
        <f t="shared" si="14"/>
        <v>617105232.40999997</v>
      </c>
      <c r="N104" t="str">
        <f t="shared" si="15"/>
        <v>Includi</v>
      </c>
    </row>
    <row r="105" spans="1:14" ht="15" customHeight="1" thickBot="1" x14ac:dyDescent="0.4">
      <c r="A105" s="19">
        <v>20012</v>
      </c>
      <c r="B105" s="20" t="s">
        <v>48</v>
      </c>
      <c r="C105" s="20" t="s">
        <v>217</v>
      </c>
      <c r="D105" s="20" t="s">
        <v>50</v>
      </c>
      <c r="E105" s="20" t="s">
        <v>218</v>
      </c>
      <c r="F105" s="21">
        <f t="shared" si="9"/>
        <v>0</v>
      </c>
      <c r="G105" s="21">
        <f t="shared" si="10"/>
        <v>0</v>
      </c>
      <c r="H105" s="21">
        <f t="shared" si="16"/>
        <v>0</v>
      </c>
      <c r="I105" s="21">
        <f t="shared" si="11"/>
        <v>0</v>
      </c>
      <c r="J105" s="21">
        <f t="shared" si="12"/>
        <v>0</v>
      </c>
      <c r="K105" s="21">
        <f t="shared" si="13"/>
        <v>0</v>
      </c>
      <c r="L105" s="22">
        <f t="shared" si="14"/>
        <v>0</v>
      </c>
      <c r="N105" t="str">
        <f t="shared" si="15"/>
        <v>Escludi</v>
      </c>
    </row>
    <row r="106" spans="1:14" ht="15" customHeight="1" thickBot="1" x14ac:dyDescent="0.4">
      <c r="A106" s="19">
        <v>21011</v>
      </c>
      <c r="B106" s="20" t="s">
        <v>80</v>
      </c>
      <c r="C106" s="20" t="s">
        <v>219</v>
      </c>
      <c r="D106" s="20" t="s">
        <v>50</v>
      </c>
      <c r="E106" s="20" t="s">
        <v>220</v>
      </c>
      <c r="F106" s="21">
        <f t="shared" si="9"/>
        <v>0</v>
      </c>
      <c r="G106" s="21">
        <f t="shared" si="10"/>
        <v>0</v>
      </c>
      <c r="H106" s="21">
        <f t="shared" si="16"/>
        <v>0</v>
      </c>
      <c r="I106" s="21">
        <f t="shared" si="11"/>
        <v>0</v>
      </c>
      <c r="J106" s="21">
        <f t="shared" si="12"/>
        <v>0</v>
      </c>
      <c r="K106" s="21">
        <f t="shared" si="13"/>
        <v>0</v>
      </c>
      <c r="L106" s="22">
        <f t="shared" si="14"/>
        <v>0</v>
      </c>
      <c r="N106" t="str">
        <f t="shared" si="15"/>
        <v>Escludi</v>
      </c>
    </row>
    <row r="107" spans="1:14" ht="15" customHeight="1" thickBot="1" x14ac:dyDescent="0.4">
      <c r="A107" s="19">
        <v>21011</v>
      </c>
      <c r="B107" s="20" t="s">
        <v>48</v>
      </c>
      <c r="C107" s="20" t="s">
        <v>221</v>
      </c>
      <c r="D107" s="20" t="s">
        <v>50</v>
      </c>
      <c r="E107" s="20" t="s">
        <v>222</v>
      </c>
      <c r="F107" s="21">
        <f t="shared" si="9"/>
        <v>0</v>
      </c>
      <c r="G107" s="21">
        <f t="shared" si="10"/>
        <v>0</v>
      </c>
      <c r="H107" s="21">
        <f t="shared" si="16"/>
        <v>0</v>
      </c>
      <c r="I107" s="21">
        <f t="shared" si="11"/>
        <v>0</v>
      </c>
      <c r="J107" s="21">
        <f t="shared" si="12"/>
        <v>0</v>
      </c>
      <c r="K107" s="21">
        <f t="shared" si="13"/>
        <v>0</v>
      </c>
      <c r="L107" s="22">
        <f t="shared" si="14"/>
        <v>0</v>
      </c>
      <c r="N107" t="str">
        <f t="shared" si="15"/>
        <v>Escludi</v>
      </c>
    </row>
    <row r="108" spans="1:14" ht="15" customHeight="1" thickBot="1" x14ac:dyDescent="0.4">
      <c r="A108" s="19">
        <v>21011</v>
      </c>
      <c r="B108" s="20" t="s">
        <v>10</v>
      </c>
      <c r="C108" s="20" t="s">
        <v>223</v>
      </c>
      <c r="D108" s="20" t="s">
        <v>50</v>
      </c>
      <c r="E108" s="20" t="s">
        <v>224</v>
      </c>
      <c r="F108" s="21">
        <f t="shared" si="9"/>
        <v>0</v>
      </c>
      <c r="G108" s="21">
        <f t="shared" si="10"/>
        <v>0</v>
      </c>
      <c r="H108" s="21">
        <f t="shared" si="16"/>
        <v>0</v>
      </c>
      <c r="I108" s="21">
        <f t="shared" si="11"/>
        <v>0</v>
      </c>
      <c r="J108" s="21">
        <f t="shared" si="12"/>
        <v>0</v>
      </c>
      <c r="K108" s="21">
        <f t="shared" si="13"/>
        <v>0</v>
      </c>
      <c r="L108" s="22">
        <f t="shared" si="14"/>
        <v>0</v>
      </c>
      <c r="N108" t="str">
        <f t="shared" si="15"/>
        <v>Escludi</v>
      </c>
    </row>
    <row r="109" spans="1:14" ht="15" customHeight="1" thickBot="1" x14ac:dyDescent="0.4">
      <c r="A109" s="19">
        <v>22011</v>
      </c>
      <c r="B109" s="20" t="s">
        <v>80</v>
      </c>
      <c r="C109" s="20" t="s">
        <v>225</v>
      </c>
      <c r="D109" s="20" t="s">
        <v>50</v>
      </c>
      <c r="E109" s="20" t="s">
        <v>226</v>
      </c>
      <c r="F109" s="21">
        <f t="shared" si="9"/>
        <v>0</v>
      </c>
      <c r="G109" s="21">
        <f t="shared" si="10"/>
        <v>0</v>
      </c>
      <c r="H109" s="21">
        <f t="shared" si="16"/>
        <v>93.78</v>
      </c>
      <c r="I109" s="21">
        <f t="shared" si="11"/>
        <v>0</v>
      </c>
      <c r="J109" s="21">
        <f t="shared" si="12"/>
        <v>0</v>
      </c>
      <c r="K109" s="21">
        <f t="shared" si="13"/>
        <v>0</v>
      </c>
      <c r="L109" s="22">
        <f t="shared" si="14"/>
        <v>93.78</v>
      </c>
      <c r="N109" t="str">
        <f t="shared" si="15"/>
        <v>Includi</v>
      </c>
    </row>
    <row r="110" spans="1:14" ht="15" customHeight="1" thickBot="1" x14ac:dyDescent="0.4">
      <c r="A110" s="19">
        <v>22011</v>
      </c>
      <c r="B110" s="20" t="s">
        <v>87</v>
      </c>
      <c r="C110" s="20" t="s">
        <v>227</v>
      </c>
      <c r="D110" s="20" t="s">
        <v>50</v>
      </c>
      <c r="E110" s="20" t="s">
        <v>228</v>
      </c>
      <c r="F110" s="21">
        <f t="shared" si="9"/>
        <v>0</v>
      </c>
      <c r="G110" s="21">
        <f t="shared" si="10"/>
        <v>0</v>
      </c>
      <c r="H110" s="21">
        <f t="shared" si="16"/>
        <v>0</v>
      </c>
      <c r="I110" s="21">
        <f t="shared" si="11"/>
        <v>0</v>
      </c>
      <c r="J110" s="21">
        <f t="shared" si="12"/>
        <v>0</v>
      </c>
      <c r="K110" s="21">
        <f t="shared" si="13"/>
        <v>0</v>
      </c>
      <c r="L110" s="22">
        <f t="shared" si="14"/>
        <v>0</v>
      </c>
      <c r="N110" t="str">
        <f t="shared" si="15"/>
        <v>Escludi</v>
      </c>
    </row>
    <row r="111" spans="1:14" ht="15" customHeight="1" thickBot="1" x14ac:dyDescent="0.4">
      <c r="A111" s="19">
        <v>22011</v>
      </c>
      <c r="B111" s="20" t="s">
        <v>48</v>
      </c>
      <c r="C111" s="20" t="s">
        <v>229</v>
      </c>
      <c r="D111" s="20" t="s">
        <v>50</v>
      </c>
      <c r="E111" s="20" t="s">
        <v>230</v>
      </c>
      <c r="F111" s="21">
        <f t="shared" si="9"/>
        <v>0</v>
      </c>
      <c r="G111" s="21">
        <f t="shared" si="10"/>
        <v>0</v>
      </c>
      <c r="H111" s="21">
        <f t="shared" si="16"/>
        <v>0</v>
      </c>
      <c r="I111" s="21">
        <f t="shared" si="11"/>
        <v>0</v>
      </c>
      <c r="J111" s="21">
        <f t="shared" si="12"/>
        <v>0</v>
      </c>
      <c r="K111" s="21">
        <f t="shared" si="13"/>
        <v>0</v>
      </c>
      <c r="L111" s="22">
        <f t="shared" si="14"/>
        <v>0</v>
      </c>
      <c r="N111" t="str">
        <f t="shared" si="15"/>
        <v>Escludi</v>
      </c>
    </row>
    <row r="112" spans="1:14" ht="15" customHeight="1" thickBot="1" x14ac:dyDescent="0.4">
      <c r="A112" s="19">
        <v>22011</v>
      </c>
      <c r="B112" s="20" t="s">
        <v>77</v>
      </c>
      <c r="C112" s="20" t="s">
        <v>231</v>
      </c>
      <c r="D112" s="20" t="s">
        <v>50</v>
      </c>
      <c r="E112" s="20" t="s">
        <v>232</v>
      </c>
      <c r="F112" s="21">
        <f t="shared" si="9"/>
        <v>0</v>
      </c>
      <c r="G112" s="21">
        <f t="shared" si="10"/>
        <v>0</v>
      </c>
      <c r="H112" s="21">
        <f t="shared" si="16"/>
        <v>0</v>
      </c>
      <c r="I112" s="21">
        <f t="shared" si="11"/>
        <v>0</v>
      </c>
      <c r="J112" s="21">
        <f t="shared" si="12"/>
        <v>0</v>
      </c>
      <c r="K112" s="21">
        <f t="shared" si="13"/>
        <v>0</v>
      </c>
      <c r="L112" s="22">
        <f t="shared" si="14"/>
        <v>0</v>
      </c>
      <c r="N112" t="str">
        <f t="shared" si="15"/>
        <v>Escludi</v>
      </c>
    </row>
    <row r="113" spans="1:14" ht="15" customHeight="1" thickBot="1" x14ac:dyDescent="0.4">
      <c r="A113" s="19">
        <v>22011</v>
      </c>
      <c r="B113" s="20" t="s">
        <v>10</v>
      </c>
      <c r="C113" s="20" t="s">
        <v>233</v>
      </c>
      <c r="D113" s="20" t="s">
        <v>50</v>
      </c>
      <c r="E113" s="20" t="s">
        <v>234</v>
      </c>
      <c r="F113" s="21">
        <f t="shared" si="9"/>
        <v>0</v>
      </c>
      <c r="G113" s="21">
        <f t="shared" si="10"/>
        <v>0</v>
      </c>
      <c r="H113" s="21">
        <f t="shared" si="16"/>
        <v>0</v>
      </c>
      <c r="I113" s="21">
        <f t="shared" si="11"/>
        <v>0</v>
      </c>
      <c r="J113" s="21">
        <f t="shared" si="12"/>
        <v>0</v>
      </c>
      <c r="K113" s="21">
        <f t="shared" si="13"/>
        <v>0</v>
      </c>
      <c r="L113" s="22">
        <f t="shared" si="14"/>
        <v>0</v>
      </c>
      <c r="N113" t="str">
        <f t="shared" si="15"/>
        <v>Escludi</v>
      </c>
    </row>
    <row r="114" spans="1:14" ht="15" customHeight="1" thickBot="1" x14ac:dyDescent="0.4">
      <c r="A114" s="19">
        <v>22021</v>
      </c>
      <c r="B114" s="20" t="s">
        <v>80</v>
      </c>
      <c r="C114" s="20" t="s">
        <v>235</v>
      </c>
      <c r="D114" s="20" t="s">
        <v>50</v>
      </c>
      <c r="E114" s="20" t="s">
        <v>236</v>
      </c>
      <c r="F114" s="21">
        <f t="shared" si="9"/>
        <v>0</v>
      </c>
      <c r="G114" s="21">
        <f t="shared" si="10"/>
        <v>0</v>
      </c>
      <c r="H114" s="21">
        <f t="shared" si="16"/>
        <v>0</v>
      </c>
      <c r="I114" s="21">
        <f t="shared" si="11"/>
        <v>0</v>
      </c>
      <c r="J114" s="21">
        <f t="shared" si="12"/>
        <v>0</v>
      </c>
      <c r="K114" s="21">
        <f t="shared" si="13"/>
        <v>0</v>
      </c>
      <c r="L114" s="22">
        <f t="shared" si="14"/>
        <v>0</v>
      </c>
      <c r="N114" t="str">
        <f t="shared" si="15"/>
        <v>Escludi</v>
      </c>
    </row>
    <row r="115" spans="1:14" ht="15" customHeight="1" thickBot="1" x14ac:dyDescent="0.4">
      <c r="A115" s="19">
        <v>23000</v>
      </c>
      <c r="B115" s="20" t="s">
        <v>48</v>
      </c>
      <c r="C115" s="20" t="s">
        <v>237</v>
      </c>
      <c r="D115" s="20" t="s">
        <v>50</v>
      </c>
      <c r="E115" s="20" t="s">
        <v>238</v>
      </c>
      <c r="F115" s="21">
        <f t="shared" si="9"/>
        <v>0</v>
      </c>
      <c r="G115" s="21">
        <f t="shared" si="10"/>
        <v>0</v>
      </c>
      <c r="H115" s="21">
        <f t="shared" si="16"/>
        <v>-57060.65</v>
      </c>
      <c r="I115" s="21">
        <f t="shared" si="11"/>
        <v>0</v>
      </c>
      <c r="J115" s="21">
        <f t="shared" si="12"/>
        <v>0</v>
      </c>
      <c r="K115" s="21">
        <f t="shared" si="13"/>
        <v>0</v>
      </c>
      <c r="L115" s="22">
        <f t="shared" si="14"/>
        <v>-57060.65</v>
      </c>
      <c r="N115" t="str">
        <f t="shared" si="15"/>
        <v>Includi</v>
      </c>
    </row>
    <row r="116" spans="1:14" ht="15" customHeight="1" thickBot="1" x14ac:dyDescent="0.4">
      <c r="A116" s="19">
        <v>23000</v>
      </c>
      <c r="B116" s="20" t="s">
        <v>10</v>
      </c>
      <c r="C116" s="20" t="s">
        <v>239</v>
      </c>
      <c r="D116" s="20" t="s">
        <v>50</v>
      </c>
      <c r="E116" s="20" t="s">
        <v>240</v>
      </c>
      <c r="F116" s="21">
        <f t="shared" si="9"/>
        <v>0</v>
      </c>
      <c r="G116" s="21">
        <f t="shared" si="10"/>
        <v>0</v>
      </c>
      <c r="H116" s="21">
        <f t="shared" si="16"/>
        <v>-1545</v>
      </c>
      <c r="I116" s="21">
        <f t="shared" si="11"/>
        <v>0</v>
      </c>
      <c r="J116" s="21">
        <f t="shared" si="12"/>
        <v>0</v>
      </c>
      <c r="K116" s="21">
        <f t="shared" si="13"/>
        <v>0</v>
      </c>
      <c r="L116" s="22">
        <f t="shared" si="14"/>
        <v>-1545</v>
      </c>
      <c r="N116" t="str">
        <f t="shared" si="15"/>
        <v>Includi</v>
      </c>
    </row>
    <row r="117" spans="1:14" ht="15" customHeight="1" thickBot="1" x14ac:dyDescent="0.4">
      <c r="A117" s="19">
        <v>23000</v>
      </c>
      <c r="B117" s="20" t="s">
        <v>77</v>
      </c>
      <c r="C117" s="20" t="s">
        <v>241</v>
      </c>
      <c r="D117" s="20" t="s">
        <v>50</v>
      </c>
      <c r="E117" s="20" t="s">
        <v>242</v>
      </c>
      <c r="F117" s="21">
        <f t="shared" si="9"/>
        <v>0</v>
      </c>
      <c r="G117" s="21">
        <f t="shared" si="10"/>
        <v>0</v>
      </c>
      <c r="H117" s="21">
        <f t="shared" si="16"/>
        <v>0</v>
      </c>
      <c r="I117" s="21">
        <f t="shared" si="11"/>
        <v>0</v>
      </c>
      <c r="J117" s="21">
        <f t="shared" si="12"/>
        <v>0</v>
      </c>
      <c r="K117" s="21">
        <f t="shared" si="13"/>
        <v>0</v>
      </c>
      <c r="L117" s="22">
        <f t="shared" si="14"/>
        <v>0</v>
      </c>
      <c r="N117" t="str">
        <f t="shared" si="15"/>
        <v>Escludi</v>
      </c>
    </row>
    <row r="118" spans="1:14" ht="15" customHeight="1" thickBot="1" x14ac:dyDescent="0.4">
      <c r="A118" s="19">
        <v>23010</v>
      </c>
      <c r="B118" s="20" t="s">
        <v>10</v>
      </c>
      <c r="C118" s="20" t="s">
        <v>243</v>
      </c>
      <c r="D118" s="20" t="s">
        <v>50</v>
      </c>
      <c r="E118" s="20" t="s">
        <v>244</v>
      </c>
      <c r="F118" s="21">
        <f t="shared" si="9"/>
        <v>0</v>
      </c>
      <c r="G118" s="21">
        <f t="shared" si="10"/>
        <v>0</v>
      </c>
      <c r="H118" s="21">
        <f t="shared" si="16"/>
        <v>0</v>
      </c>
      <c r="I118" s="21">
        <f t="shared" si="11"/>
        <v>0</v>
      </c>
      <c r="J118" s="21">
        <f t="shared" si="12"/>
        <v>0</v>
      </c>
      <c r="K118" s="21">
        <f t="shared" si="13"/>
        <v>0</v>
      </c>
      <c r="L118" s="22">
        <f t="shared" si="14"/>
        <v>0</v>
      </c>
      <c r="N118" t="str">
        <f t="shared" si="15"/>
        <v>Escludi</v>
      </c>
    </row>
    <row r="119" spans="1:14" ht="15" customHeight="1" thickBot="1" x14ac:dyDescent="0.4">
      <c r="A119" s="19">
        <v>23020</v>
      </c>
      <c r="B119" s="20" t="s">
        <v>48</v>
      </c>
      <c r="C119" s="20" t="s">
        <v>245</v>
      </c>
      <c r="D119" s="20" t="s">
        <v>50</v>
      </c>
      <c r="E119" s="20" t="s">
        <v>246</v>
      </c>
      <c r="F119" s="21">
        <f t="shared" si="9"/>
        <v>0</v>
      </c>
      <c r="G119" s="21">
        <f t="shared" si="10"/>
        <v>0</v>
      </c>
      <c r="H119" s="21">
        <f t="shared" si="16"/>
        <v>0</v>
      </c>
      <c r="I119" s="21">
        <f t="shared" si="11"/>
        <v>0</v>
      </c>
      <c r="J119" s="21">
        <f t="shared" si="12"/>
        <v>0</v>
      </c>
      <c r="K119" s="21">
        <f t="shared" si="13"/>
        <v>0</v>
      </c>
      <c r="L119" s="22">
        <f t="shared" si="14"/>
        <v>0</v>
      </c>
      <c r="N119" t="str">
        <f t="shared" si="15"/>
        <v>Escludi</v>
      </c>
    </row>
    <row r="120" spans="1:14" ht="15" customHeight="1" thickBot="1" x14ac:dyDescent="0.4">
      <c r="A120" s="19">
        <v>23020</v>
      </c>
      <c r="B120" s="20" t="s">
        <v>10</v>
      </c>
      <c r="C120" s="20" t="s">
        <v>247</v>
      </c>
      <c r="D120" s="20" t="s">
        <v>50</v>
      </c>
      <c r="E120" s="20" t="s">
        <v>248</v>
      </c>
      <c r="F120" s="21">
        <f t="shared" si="9"/>
        <v>0</v>
      </c>
      <c r="G120" s="21">
        <f t="shared" si="10"/>
        <v>0</v>
      </c>
      <c r="H120" s="21">
        <f t="shared" si="16"/>
        <v>0</v>
      </c>
      <c r="I120" s="21">
        <f t="shared" si="11"/>
        <v>0</v>
      </c>
      <c r="J120" s="21">
        <f t="shared" si="12"/>
        <v>0</v>
      </c>
      <c r="K120" s="21">
        <f t="shared" si="13"/>
        <v>0</v>
      </c>
      <c r="L120" s="22">
        <f t="shared" si="14"/>
        <v>0</v>
      </c>
      <c r="N120" t="str">
        <f t="shared" si="15"/>
        <v>Escludi</v>
      </c>
    </row>
    <row r="121" spans="1:14" ht="15" customHeight="1" thickBot="1" x14ac:dyDescent="0.4">
      <c r="A121" s="19">
        <v>23025</v>
      </c>
      <c r="B121" s="20" t="s">
        <v>10</v>
      </c>
      <c r="C121" s="20" t="s">
        <v>249</v>
      </c>
      <c r="D121" s="20" t="s">
        <v>50</v>
      </c>
      <c r="E121" s="20" t="s">
        <v>250</v>
      </c>
      <c r="F121" s="21">
        <f t="shared" si="9"/>
        <v>0</v>
      </c>
      <c r="G121" s="21">
        <f t="shared" si="10"/>
        <v>0</v>
      </c>
      <c r="H121" s="21">
        <f t="shared" si="16"/>
        <v>0</v>
      </c>
      <c r="I121" s="21">
        <f t="shared" si="11"/>
        <v>0</v>
      </c>
      <c r="J121" s="21">
        <f t="shared" si="12"/>
        <v>0</v>
      </c>
      <c r="K121" s="21">
        <f t="shared" si="13"/>
        <v>0</v>
      </c>
      <c r="L121" s="22">
        <f t="shared" si="14"/>
        <v>0</v>
      </c>
      <c r="N121" t="str">
        <f t="shared" si="15"/>
        <v>Escludi</v>
      </c>
    </row>
    <row r="122" spans="1:14" ht="15" customHeight="1" thickBot="1" x14ac:dyDescent="0.4">
      <c r="A122" s="19">
        <v>24011</v>
      </c>
      <c r="B122" s="20" t="s">
        <v>80</v>
      </c>
      <c r="C122" s="20" t="s">
        <v>251</v>
      </c>
      <c r="D122" s="20" t="s">
        <v>50</v>
      </c>
      <c r="E122" s="20" t="s">
        <v>252</v>
      </c>
      <c r="F122" s="21">
        <f t="shared" si="9"/>
        <v>0</v>
      </c>
      <c r="G122" s="21">
        <f t="shared" si="10"/>
        <v>0</v>
      </c>
      <c r="H122" s="21">
        <f t="shared" si="16"/>
        <v>0</v>
      </c>
      <c r="I122" s="21">
        <f t="shared" si="11"/>
        <v>0</v>
      </c>
      <c r="J122" s="21">
        <f t="shared" si="12"/>
        <v>0</v>
      </c>
      <c r="K122" s="21">
        <f t="shared" si="13"/>
        <v>0</v>
      </c>
      <c r="L122" s="22">
        <f t="shared" si="14"/>
        <v>0</v>
      </c>
      <c r="N122" t="str">
        <f t="shared" si="15"/>
        <v>Escludi</v>
      </c>
    </row>
    <row r="123" spans="1:14" ht="15" customHeight="1" thickBot="1" x14ac:dyDescent="0.4">
      <c r="A123" s="19">
        <v>24011</v>
      </c>
      <c r="B123" s="20" t="s">
        <v>87</v>
      </c>
      <c r="C123" s="20" t="s">
        <v>253</v>
      </c>
      <c r="D123" s="20" t="s">
        <v>50</v>
      </c>
      <c r="E123" s="20" t="s">
        <v>254</v>
      </c>
      <c r="F123" s="21">
        <f t="shared" si="9"/>
        <v>0</v>
      </c>
      <c r="G123" s="21">
        <f t="shared" si="10"/>
        <v>0</v>
      </c>
      <c r="H123" s="21">
        <f t="shared" si="16"/>
        <v>0</v>
      </c>
      <c r="I123" s="21">
        <f t="shared" si="11"/>
        <v>0</v>
      </c>
      <c r="J123" s="21">
        <f t="shared" si="12"/>
        <v>0</v>
      </c>
      <c r="K123" s="21">
        <f t="shared" si="13"/>
        <v>0</v>
      </c>
      <c r="L123" s="22">
        <f t="shared" si="14"/>
        <v>0</v>
      </c>
      <c r="N123" t="str">
        <f t="shared" si="15"/>
        <v>Escludi</v>
      </c>
    </row>
    <row r="124" spans="1:14" ht="15" customHeight="1" thickBot="1" x14ac:dyDescent="0.4">
      <c r="A124" s="19">
        <v>24011</v>
      </c>
      <c r="B124" s="20" t="s">
        <v>60</v>
      </c>
      <c r="C124" s="20" t="s">
        <v>255</v>
      </c>
      <c r="D124" s="20" t="s">
        <v>50</v>
      </c>
      <c r="E124" s="20" t="s">
        <v>254</v>
      </c>
      <c r="F124" s="21">
        <f t="shared" si="9"/>
        <v>0</v>
      </c>
      <c r="G124" s="21">
        <f t="shared" si="10"/>
        <v>0</v>
      </c>
      <c r="H124" s="21">
        <f t="shared" si="16"/>
        <v>0</v>
      </c>
      <c r="I124" s="21">
        <f t="shared" si="11"/>
        <v>0</v>
      </c>
      <c r="J124" s="21">
        <f t="shared" si="12"/>
        <v>0</v>
      </c>
      <c r="K124" s="21">
        <f t="shared" si="13"/>
        <v>0</v>
      </c>
      <c r="L124" s="22">
        <f t="shared" si="14"/>
        <v>0</v>
      </c>
      <c r="N124" t="str">
        <f t="shared" si="15"/>
        <v>Escludi</v>
      </c>
    </row>
    <row r="125" spans="1:14" ht="15" customHeight="1" thickBot="1" x14ac:dyDescent="0.4">
      <c r="A125" s="19">
        <v>24011</v>
      </c>
      <c r="B125" s="20" t="s">
        <v>10</v>
      </c>
      <c r="C125" s="20" t="s">
        <v>256</v>
      </c>
      <c r="D125" s="20" t="s">
        <v>50</v>
      </c>
      <c r="E125" s="20" t="s">
        <v>257</v>
      </c>
      <c r="F125" s="21">
        <f t="shared" si="9"/>
        <v>0</v>
      </c>
      <c r="G125" s="21">
        <f t="shared" si="10"/>
        <v>0</v>
      </c>
      <c r="H125" s="21">
        <f t="shared" si="16"/>
        <v>0</v>
      </c>
      <c r="I125" s="21">
        <f t="shared" si="11"/>
        <v>0</v>
      </c>
      <c r="J125" s="21">
        <f t="shared" si="12"/>
        <v>0</v>
      </c>
      <c r="K125" s="21">
        <f t="shared" si="13"/>
        <v>0</v>
      </c>
      <c r="L125" s="22">
        <f t="shared" si="14"/>
        <v>0</v>
      </c>
      <c r="N125" t="str">
        <f t="shared" si="15"/>
        <v>Escludi</v>
      </c>
    </row>
    <row r="126" spans="1:14" ht="15" customHeight="1" thickBot="1" x14ac:dyDescent="0.4">
      <c r="A126" s="19">
        <v>24011</v>
      </c>
      <c r="B126" s="20" t="s">
        <v>48</v>
      </c>
      <c r="C126" s="20" t="s">
        <v>258</v>
      </c>
      <c r="D126" s="20" t="s">
        <v>50</v>
      </c>
      <c r="E126" s="20" t="s">
        <v>259</v>
      </c>
      <c r="F126" s="21">
        <f t="shared" si="9"/>
        <v>0</v>
      </c>
      <c r="G126" s="21">
        <f t="shared" si="10"/>
        <v>0</v>
      </c>
      <c r="H126" s="21">
        <f t="shared" si="16"/>
        <v>0</v>
      </c>
      <c r="I126" s="21">
        <f t="shared" si="11"/>
        <v>0</v>
      </c>
      <c r="J126" s="21">
        <f t="shared" si="12"/>
        <v>0</v>
      </c>
      <c r="K126" s="21">
        <f t="shared" si="13"/>
        <v>0</v>
      </c>
      <c r="L126" s="22">
        <f t="shared" si="14"/>
        <v>0</v>
      </c>
      <c r="N126" t="str">
        <f t="shared" si="15"/>
        <v>Escludi</v>
      </c>
    </row>
    <row r="127" spans="1:14" ht="15" customHeight="1" thickBot="1" x14ac:dyDescent="0.4">
      <c r="A127" s="19">
        <v>24012</v>
      </c>
      <c r="B127" s="20" t="s">
        <v>80</v>
      </c>
      <c r="C127" s="20" t="s">
        <v>260</v>
      </c>
      <c r="D127" s="20" t="s">
        <v>50</v>
      </c>
      <c r="E127" s="20" t="s">
        <v>261</v>
      </c>
      <c r="F127" s="21">
        <f t="shared" si="9"/>
        <v>0</v>
      </c>
      <c r="G127" s="21">
        <f t="shared" si="10"/>
        <v>0</v>
      </c>
      <c r="H127" s="21">
        <f t="shared" si="16"/>
        <v>0</v>
      </c>
      <c r="I127" s="21">
        <f t="shared" si="11"/>
        <v>0</v>
      </c>
      <c r="J127" s="21">
        <f t="shared" si="12"/>
        <v>0</v>
      </c>
      <c r="K127" s="21">
        <f t="shared" si="13"/>
        <v>0</v>
      </c>
      <c r="L127" s="22">
        <f t="shared" si="14"/>
        <v>0</v>
      </c>
      <c r="N127" t="str">
        <f t="shared" si="15"/>
        <v>Escludi</v>
      </c>
    </row>
    <row r="128" spans="1:14" ht="15" customHeight="1" thickBot="1" x14ac:dyDescent="0.4">
      <c r="A128" s="19">
        <v>24021</v>
      </c>
      <c r="B128" s="20" t="s">
        <v>10</v>
      </c>
      <c r="C128" s="20" t="s">
        <v>262</v>
      </c>
      <c r="D128" s="20" t="s">
        <v>50</v>
      </c>
      <c r="E128" s="20" t="s">
        <v>263</v>
      </c>
      <c r="F128" s="21">
        <f t="shared" si="9"/>
        <v>0</v>
      </c>
      <c r="G128" s="21">
        <f t="shared" si="10"/>
        <v>0</v>
      </c>
      <c r="H128" s="21">
        <f t="shared" si="16"/>
        <v>0</v>
      </c>
      <c r="I128" s="21">
        <f t="shared" si="11"/>
        <v>0</v>
      </c>
      <c r="J128" s="21">
        <f t="shared" si="12"/>
        <v>0</v>
      </c>
      <c r="K128" s="21">
        <f t="shared" si="13"/>
        <v>0</v>
      </c>
      <c r="L128" s="22">
        <f t="shared" si="14"/>
        <v>0</v>
      </c>
      <c r="N128" t="str">
        <f t="shared" si="15"/>
        <v>Escludi</v>
      </c>
    </row>
    <row r="129" spans="1:14" ht="15" customHeight="1" thickBot="1" x14ac:dyDescent="0.4">
      <c r="A129" s="19">
        <v>24021</v>
      </c>
      <c r="B129" s="20" t="s">
        <v>48</v>
      </c>
      <c r="C129" s="20" t="s">
        <v>264</v>
      </c>
      <c r="D129" s="20" t="s">
        <v>50</v>
      </c>
      <c r="E129" s="20" t="s">
        <v>263</v>
      </c>
      <c r="F129" s="21">
        <f t="shared" si="9"/>
        <v>0</v>
      </c>
      <c r="G129" s="21">
        <f t="shared" si="10"/>
        <v>0</v>
      </c>
      <c r="H129" s="21">
        <f t="shared" si="16"/>
        <v>0</v>
      </c>
      <c r="I129" s="21">
        <f t="shared" si="11"/>
        <v>0</v>
      </c>
      <c r="J129" s="21">
        <f t="shared" si="12"/>
        <v>0</v>
      </c>
      <c r="K129" s="21">
        <f t="shared" si="13"/>
        <v>0</v>
      </c>
      <c r="L129" s="22">
        <f t="shared" si="14"/>
        <v>0</v>
      </c>
      <c r="N129" t="str">
        <f t="shared" si="15"/>
        <v>Escludi</v>
      </c>
    </row>
    <row r="130" spans="1:14" ht="15" customHeight="1" thickBot="1" x14ac:dyDescent="0.4">
      <c r="A130" s="19">
        <v>25011</v>
      </c>
      <c r="B130" s="20" t="s">
        <v>80</v>
      </c>
      <c r="C130" s="20" t="s">
        <v>265</v>
      </c>
      <c r="D130" s="20" t="s">
        <v>50</v>
      </c>
      <c r="E130" s="20" t="s">
        <v>266</v>
      </c>
      <c r="F130" s="21">
        <f t="shared" si="9"/>
        <v>0</v>
      </c>
      <c r="G130" s="21">
        <f t="shared" si="10"/>
        <v>0</v>
      </c>
      <c r="H130" s="21">
        <f t="shared" si="16"/>
        <v>0</v>
      </c>
      <c r="I130" s="21">
        <f t="shared" si="11"/>
        <v>0</v>
      </c>
      <c r="J130" s="21">
        <f t="shared" si="12"/>
        <v>0</v>
      </c>
      <c r="K130" s="21">
        <f t="shared" si="13"/>
        <v>0</v>
      </c>
      <c r="L130" s="22">
        <f t="shared" si="14"/>
        <v>0</v>
      </c>
      <c r="N130" t="str">
        <f t="shared" si="15"/>
        <v>Escludi</v>
      </c>
    </row>
    <row r="131" spans="1:14" ht="15" customHeight="1" thickBot="1" x14ac:dyDescent="0.4">
      <c r="A131" s="19">
        <v>25011</v>
      </c>
      <c r="B131" s="20" t="s">
        <v>10</v>
      </c>
      <c r="C131" s="20" t="s">
        <v>267</v>
      </c>
      <c r="D131" s="20" t="s">
        <v>50</v>
      </c>
      <c r="E131" s="20" t="s">
        <v>268</v>
      </c>
      <c r="F131" s="21">
        <f t="shared" si="9"/>
        <v>0</v>
      </c>
      <c r="G131" s="21">
        <f t="shared" si="10"/>
        <v>0</v>
      </c>
      <c r="H131" s="21">
        <f t="shared" si="16"/>
        <v>0</v>
      </c>
      <c r="I131" s="21">
        <f t="shared" si="11"/>
        <v>0</v>
      </c>
      <c r="J131" s="21">
        <f t="shared" si="12"/>
        <v>0</v>
      </c>
      <c r="K131" s="21">
        <f t="shared" si="13"/>
        <v>0</v>
      </c>
      <c r="L131" s="22">
        <f t="shared" si="14"/>
        <v>0</v>
      </c>
      <c r="N131" t="str">
        <f t="shared" si="15"/>
        <v>Escludi</v>
      </c>
    </row>
    <row r="132" spans="1:14" ht="15" customHeight="1" thickBot="1" x14ac:dyDescent="0.4">
      <c r="A132" s="19">
        <v>26011</v>
      </c>
      <c r="B132" s="20" t="s">
        <v>80</v>
      </c>
      <c r="C132" s="20" t="s">
        <v>269</v>
      </c>
      <c r="D132" s="20" t="s">
        <v>50</v>
      </c>
      <c r="E132" s="20" t="s">
        <v>270</v>
      </c>
      <c r="F132" s="21">
        <f t="shared" si="9"/>
        <v>0</v>
      </c>
      <c r="G132" s="21">
        <f t="shared" si="10"/>
        <v>0</v>
      </c>
      <c r="H132" s="21">
        <f t="shared" si="16"/>
        <v>0</v>
      </c>
      <c r="I132" s="21">
        <f t="shared" si="11"/>
        <v>0</v>
      </c>
      <c r="J132" s="21">
        <f t="shared" si="12"/>
        <v>0</v>
      </c>
      <c r="K132" s="21">
        <f t="shared" si="13"/>
        <v>0</v>
      </c>
      <c r="L132" s="22">
        <f t="shared" si="14"/>
        <v>0</v>
      </c>
      <c r="N132" t="str">
        <f t="shared" si="15"/>
        <v>Escludi</v>
      </c>
    </row>
    <row r="133" spans="1:14" ht="15" customHeight="1" thickBot="1" x14ac:dyDescent="0.4">
      <c r="A133" s="19">
        <v>27010</v>
      </c>
      <c r="B133" s="20" t="s">
        <v>80</v>
      </c>
      <c r="C133" s="20" t="s">
        <v>271</v>
      </c>
      <c r="D133" s="20" t="s">
        <v>50</v>
      </c>
      <c r="E133" s="20" t="s">
        <v>272</v>
      </c>
      <c r="F133" s="21">
        <f t="shared" si="9"/>
        <v>0</v>
      </c>
      <c r="G133" s="21">
        <f t="shared" si="10"/>
        <v>0</v>
      </c>
      <c r="H133" s="21">
        <f t="shared" si="16"/>
        <v>0</v>
      </c>
      <c r="I133" s="21">
        <f t="shared" si="11"/>
        <v>0</v>
      </c>
      <c r="J133" s="21">
        <f t="shared" si="12"/>
        <v>0</v>
      </c>
      <c r="K133" s="21">
        <f t="shared" si="13"/>
        <v>0</v>
      </c>
      <c r="L133" s="22">
        <f t="shared" si="14"/>
        <v>0</v>
      </c>
      <c r="N133" t="str">
        <f t="shared" si="15"/>
        <v>Escludi</v>
      </c>
    </row>
    <row r="134" spans="1:14" ht="15" customHeight="1" thickBot="1" x14ac:dyDescent="0.4">
      <c r="A134" s="19">
        <v>27010</v>
      </c>
      <c r="B134" s="20" t="s">
        <v>48</v>
      </c>
      <c r="C134" s="20" t="s">
        <v>273</v>
      </c>
      <c r="D134" s="20" t="s">
        <v>50</v>
      </c>
      <c r="E134" s="20" t="s">
        <v>272</v>
      </c>
      <c r="F134" s="21">
        <f t="shared" si="9"/>
        <v>0</v>
      </c>
      <c r="G134" s="21">
        <f t="shared" si="10"/>
        <v>0</v>
      </c>
      <c r="H134" s="21">
        <f t="shared" si="16"/>
        <v>0</v>
      </c>
      <c r="I134" s="21">
        <f t="shared" si="11"/>
        <v>0</v>
      </c>
      <c r="J134" s="21">
        <f t="shared" si="12"/>
        <v>0</v>
      </c>
      <c r="K134" s="21">
        <f t="shared" si="13"/>
        <v>0</v>
      </c>
      <c r="L134" s="22">
        <f t="shared" si="14"/>
        <v>0</v>
      </c>
      <c r="N134" t="str">
        <f t="shared" si="15"/>
        <v>Escludi</v>
      </c>
    </row>
    <row r="135" spans="1:14" ht="15" customHeight="1" thickBot="1" x14ac:dyDescent="0.4">
      <c r="A135" s="19">
        <v>27010</v>
      </c>
      <c r="B135" s="20" t="s">
        <v>60</v>
      </c>
      <c r="C135" s="20" t="s">
        <v>274</v>
      </c>
      <c r="D135" s="20" t="s">
        <v>50</v>
      </c>
      <c r="E135" s="20" t="s">
        <v>272</v>
      </c>
      <c r="F135" s="21">
        <f t="shared" si="9"/>
        <v>0</v>
      </c>
      <c r="G135" s="21">
        <f t="shared" si="10"/>
        <v>0</v>
      </c>
      <c r="H135" s="21">
        <f t="shared" si="16"/>
        <v>0</v>
      </c>
      <c r="I135" s="21">
        <f t="shared" si="11"/>
        <v>0</v>
      </c>
      <c r="J135" s="21">
        <f t="shared" si="12"/>
        <v>0</v>
      </c>
      <c r="K135" s="21">
        <f t="shared" si="13"/>
        <v>0</v>
      </c>
      <c r="L135" s="22">
        <f t="shared" si="14"/>
        <v>0</v>
      </c>
      <c r="N135" t="str">
        <f t="shared" si="15"/>
        <v>Escludi</v>
      </c>
    </row>
    <row r="136" spans="1:14" ht="15" customHeight="1" thickBot="1" x14ac:dyDescent="0.4">
      <c r="A136" s="19">
        <v>27011</v>
      </c>
      <c r="B136" s="20" t="s">
        <v>80</v>
      </c>
      <c r="C136" s="20" t="s">
        <v>275</v>
      </c>
      <c r="D136" s="20" t="s">
        <v>50</v>
      </c>
      <c r="E136" s="20" t="s">
        <v>276</v>
      </c>
      <c r="F136" s="21">
        <f t="shared" ref="F136:F199" si="17">IFERROR(GetAccountRealBaseAmount($F$6,$A136,$B136,$F$5),0)</f>
        <v>0</v>
      </c>
      <c r="G136" s="21">
        <f t="shared" ref="G136:G199" si="18">IFERROR(GetAccountRealBaseAmount($G$6,$A136,$B136,$G$5),0)</f>
        <v>0</v>
      </c>
      <c r="H136" s="21">
        <f t="shared" si="16"/>
        <v>0</v>
      </c>
      <c r="I136" s="21">
        <f t="shared" ref="I136:I199" si="19">IFERROR(GetAccountRealBaseAmount($I$6,$A136,$B136,$I$5),0)</f>
        <v>0</v>
      </c>
      <c r="J136" s="21">
        <f t="shared" ref="J136:J199" si="20">IFERROR(GetAccountRealBaseAmount($J$6,$A136,$B136,$J$5),0)</f>
        <v>0</v>
      </c>
      <c r="K136" s="21">
        <f t="shared" ref="K136:K199" si="21">IFERROR(GetAccountRealBaseAmount($K$6,$A136,$B136,$K$5),0)</f>
        <v>0</v>
      </c>
      <c r="L136" s="22">
        <f t="shared" ref="L136:L199" si="22">+G136+F136+H136+I136+J136+K136</f>
        <v>0</v>
      </c>
      <c r="N136" t="str">
        <f t="shared" ref="N136:N199" si="23">IF(L136=0,"Escludi","Includi")</f>
        <v>Escludi</v>
      </c>
    </row>
    <row r="137" spans="1:14" ht="15" customHeight="1" thickBot="1" x14ac:dyDescent="0.4">
      <c r="A137" s="19">
        <v>27011</v>
      </c>
      <c r="B137" s="20" t="s">
        <v>10</v>
      </c>
      <c r="C137" s="20" t="s">
        <v>277</v>
      </c>
      <c r="D137" s="20" t="s">
        <v>50</v>
      </c>
      <c r="E137" s="20" t="s">
        <v>276</v>
      </c>
      <c r="F137" s="21">
        <f t="shared" si="17"/>
        <v>0</v>
      </c>
      <c r="G137" s="21">
        <f t="shared" si="18"/>
        <v>0</v>
      </c>
      <c r="H137" s="21">
        <f t="shared" si="16"/>
        <v>0</v>
      </c>
      <c r="I137" s="21">
        <f t="shared" si="19"/>
        <v>0</v>
      </c>
      <c r="J137" s="21">
        <f t="shared" si="20"/>
        <v>0</v>
      </c>
      <c r="K137" s="21">
        <f t="shared" si="21"/>
        <v>0</v>
      </c>
      <c r="L137" s="22">
        <f t="shared" si="22"/>
        <v>0</v>
      </c>
      <c r="N137" t="str">
        <f t="shared" si="23"/>
        <v>Escludi</v>
      </c>
    </row>
    <row r="138" spans="1:14" ht="15" customHeight="1" thickBot="1" x14ac:dyDescent="0.4">
      <c r="A138" s="19">
        <v>27012</v>
      </c>
      <c r="B138" s="20" t="s">
        <v>60</v>
      </c>
      <c r="C138" s="20" t="s">
        <v>278</v>
      </c>
      <c r="D138" s="20" t="s">
        <v>50</v>
      </c>
      <c r="E138" s="20" t="s">
        <v>279</v>
      </c>
      <c r="F138" s="21">
        <f t="shared" si="17"/>
        <v>0</v>
      </c>
      <c r="G138" s="21">
        <f t="shared" si="18"/>
        <v>0</v>
      </c>
      <c r="H138" s="21">
        <f t="shared" ref="H138:H201" si="24">IFERROR(GetAccountRealBaseAmount($H$7,$A138,$B138,$H$5),0)</f>
        <v>0</v>
      </c>
      <c r="I138" s="21">
        <f t="shared" si="19"/>
        <v>0</v>
      </c>
      <c r="J138" s="21">
        <f t="shared" si="20"/>
        <v>0</v>
      </c>
      <c r="K138" s="21">
        <f t="shared" si="21"/>
        <v>0</v>
      </c>
      <c r="L138" s="22">
        <f t="shared" si="22"/>
        <v>0</v>
      </c>
      <c r="N138" t="str">
        <f t="shared" si="23"/>
        <v>Escludi</v>
      </c>
    </row>
    <row r="139" spans="1:14" ht="15" customHeight="1" thickBot="1" x14ac:dyDescent="0.4">
      <c r="A139" s="19">
        <v>27012</v>
      </c>
      <c r="B139" s="20" t="s">
        <v>80</v>
      </c>
      <c r="C139" s="20" t="s">
        <v>280</v>
      </c>
      <c r="D139" s="20" t="s">
        <v>50</v>
      </c>
      <c r="E139" s="20" t="s">
        <v>279</v>
      </c>
      <c r="F139" s="21">
        <f t="shared" si="17"/>
        <v>0</v>
      </c>
      <c r="G139" s="21">
        <f t="shared" si="18"/>
        <v>0</v>
      </c>
      <c r="H139" s="21">
        <f t="shared" si="24"/>
        <v>0</v>
      </c>
      <c r="I139" s="21">
        <f t="shared" si="19"/>
        <v>0</v>
      </c>
      <c r="J139" s="21">
        <f t="shared" si="20"/>
        <v>0</v>
      </c>
      <c r="K139" s="21">
        <f t="shared" si="21"/>
        <v>0</v>
      </c>
      <c r="L139" s="22">
        <f t="shared" si="22"/>
        <v>0</v>
      </c>
      <c r="N139" t="str">
        <f t="shared" si="23"/>
        <v>Escludi</v>
      </c>
    </row>
    <row r="140" spans="1:14" ht="15" customHeight="1" thickBot="1" x14ac:dyDescent="0.4">
      <c r="A140" s="19">
        <v>27012</v>
      </c>
      <c r="B140" s="20" t="s">
        <v>48</v>
      </c>
      <c r="C140" s="20" t="s">
        <v>281</v>
      </c>
      <c r="D140" s="20" t="s">
        <v>50</v>
      </c>
      <c r="E140" s="20" t="s">
        <v>279</v>
      </c>
      <c r="F140" s="21">
        <f t="shared" si="17"/>
        <v>0</v>
      </c>
      <c r="G140" s="21">
        <f t="shared" si="18"/>
        <v>0</v>
      </c>
      <c r="H140" s="21">
        <f t="shared" si="24"/>
        <v>0</v>
      </c>
      <c r="I140" s="21">
        <f t="shared" si="19"/>
        <v>0</v>
      </c>
      <c r="J140" s="21">
        <f t="shared" si="20"/>
        <v>0</v>
      </c>
      <c r="K140" s="21">
        <f t="shared" si="21"/>
        <v>0</v>
      </c>
      <c r="L140" s="22">
        <f t="shared" si="22"/>
        <v>0</v>
      </c>
      <c r="N140" t="str">
        <f t="shared" si="23"/>
        <v>Escludi</v>
      </c>
    </row>
    <row r="141" spans="1:14" ht="15" customHeight="1" thickBot="1" x14ac:dyDescent="0.4">
      <c r="A141" s="19">
        <v>27012</v>
      </c>
      <c r="B141" s="20" t="s">
        <v>10</v>
      </c>
      <c r="C141" s="20" t="s">
        <v>282</v>
      </c>
      <c r="D141" s="20" t="s">
        <v>50</v>
      </c>
      <c r="E141" s="20" t="s">
        <v>283</v>
      </c>
      <c r="F141" s="21">
        <f t="shared" si="17"/>
        <v>0</v>
      </c>
      <c r="G141" s="21">
        <f t="shared" si="18"/>
        <v>0</v>
      </c>
      <c r="H141" s="21">
        <f t="shared" si="24"/>
        <v>0</v>
      </c>
      <c r="I141" s="21">
        <f t="shared" si="19"/>
        <v>0</v>
      </c>
      <c r="J141" s="21">
        <f t="shared" si="20"/>
        <v>0</v>
      </c>
      <c r="K141" s="21">
        <f t="shared" si="21"/>
        <v>0</v>
      </c>
      <c r="L141" s="22">
        <f t="shared" si="22"/>
        <v>0</v>
      </c>
      <c r="N141" t="str">
        <f t="shared" si="23"/>
        <v>Escludi</v>
      </c>
    </row>
    <row r="142" spans="1:14" ht="15" customHeight="1" thickBot="1" x14ac:dyDescent="0.4">
      <c r="A142" s="19">
        <v>27013</v>
      </c>
      <c r="B142" s="20" t="s">
        <v>80</v>
      </c>
      <c r="C142" s="20" t="s">
        <v>284</v>
      </c>
      <c r="D142" s="20" t="s">
        <v>50</v>
      </c>
      <c r="E142" s="20" t="s">
        <v>285</v>
      </c>
      <c r="F142" s="21">
        <f t="shared" si="17"/>
        <v>0</v>
      </c>
      <c r="G142" s="21">
        <f t="shared" si="18"/>
        <v>0</v>
      </c>
      <c r="H142" s="21">
        <f t="shared" si="24"/>
        <v>0</v>
      </c>
      <c r="I142" s="21">
        <f t="shared" si="19"/>
        <v>0</v>
      </c>
      <c r="J142" s="21">
        <f t="shared" si="20"/>
        <v>0</v>
      </c>
      <c r="K142" s="21">
        <f t="shared" si="21"/>
        <v>0</v>
      </c>
      <c r="L142" s="22">
        <f t="shared" si="22"/>
        <v>0</v>
      </c>
      <c r="N142" t="str">
        <f t="shared" si="23"/>
        <v>Escludi</v>
      </c>
    </row>
    <row r="143" spans="1:14" ht="15" customHeight="1" thickBot="1" x14ac:dyDescent="0.4">
      <c r="A143" s="19">
        <v>27013</v>
      </c>
      <c r="B143" s="20" t="s">
        <v>10</v>
      </c>
      <c r="C143" s="20" t="s">
        <v>286</v>
      </c>
      <c r="D143" s="20" t="s">
        <v>50</v>
      </c>
      <c r="E143" s="20" t="s">
        <v>285</v>
      </c>
      <c r="F143" s="21">
        <f t="shared" si="17"/>
        <v>0</v>
      </c>
      <c r="G143" s="21">
        <f t="shared" si="18"/>
        <v>0</v>
      </c>
      <c r="H143" s="21">
        <f t="shared" si="24"/>
        <v>0</v>
      </c>
      <c r="I143" s="21">
        <f t="shared" si="19"/>
        <v>0</v>
      </c>
      <c r="J143" s="21">
        <f t="shared" si="20"/>
        <v>0</v>
      </c>
      <c r="K143" s="21">
        <f t="shared" si="21"/>
        <v>0</v>
      </c>
      <c r="L143" s="22">
        <f t="shared" si="22"/>
        <v>0</v>
      </c>
      <c r="N143" t="str">
        <f t="shared" si="23"/>
        <v>Escludi</v>
      </c>
    </row>
    <row r="144" spans="1:14" ht="15" customHeight="1" thickBot="1" x14ac:dyDescent="0.4">
      <c r="A144" s="19">
        <v>27014</v>
      </c>
      <c r="B144" s="20" t="s">
        <v>80</v>
      </c>
      <c r="C144" s="20" t="s">
        <v>287</v>
      </c>
      <c r="D144" s="20" t="s">
        <v>50</v>
      </c>
      <c r="E144" s="20" t="s">
        <v>288</v>
      </c>
      <c r="F144" s="21">
        <f t="shared" si="17"/>
        <v>0</v>
      </c>
      <c r="G144" s="21">
        <f t="shared" si="18"/>
        <v>0</v>
      </c>
      <c r="H144" s="21">
        <f t="shared" si="24"/>
        <v>0</v>
      </c>
      <c r="I144" s="21">
        <f t="shared" si="19"/>
        <v>0</v>
      </c>
      <c r="J144" s="21">
        <f t="shared" si="20"/>
        <v>0</v>
      </c>
      <c r="K144" s="21">
        <f t="shared" si="21"/>
        <v>0</v>
      </c>
      <c r="L144" s="22">
        <f t="shared" si="22"/>
        <v>0</v>
      </c>
      <c r="N144" t="str">
        <f t="shared" si="23"/>
        <v>Escludi</v>
      </c>
    </row>
    <row r="145" spans="1:14" ht="15" customHeight="1" thickBot="1" x14ac:dyDescent="0.4">
      <c r="A145" s="19">
        <v>27014</v>
      </c>
      <c r="B145" s="20" t="s">
        <v>60</v>
      </c>
      <c r="C145" s="20" t="s">
        <v>289</v>
      </c>
      <c r="D145" s="20" t="s">
        <v>50</v>
      </c>
      <c r="E145" s="20" t="s">
        <v>288</v>
      </c>
      <c r="F145" s="21">
        <f t="shared" si="17"/>
        <v>0</v>
      </c>
      <c r="G145" s="21">
        <f t="shared" si="18"/>
        <v>0</v>
      </c>
      <c r="H145" s="21">
        <f t="shared" si="24"/>
        <v>0</v>
      </c>
      <c r="I145" s="21">
        <f t="shared" si="19"/>
        <v>0</v>
      </c>
      <c r="J145" s="21">
        <f t="shared" si="20"/>
        <v>0</v>
      </c>
      <c r="K145" s="21">
        <f t="shared" si="21"/>
        <v>0</v>
      </c>
      <c r="L145" s="22">
        <f t="shared" si="22"/>
        <v>0</v>
      </c>
      <c r="N145" t="str">
        <f t="shared" si="23"/>
        <v>Escludi</v>
      </c>
    </row>
    <row r="146" spans="1:14" ht="15" customHeight="1" thickBot="1" x14ac:dyDescent="0.4">
      <c r="A146" s="19">
        <v>27014</v>
      </c>
      <c r="B146" s="20" t="s">
        <v>10</v>
      </c>
      <c r="C146" s="20" t="s">
        <v>290</v>
      </c>
      <c r="D146" s="20" t="s">
        <v>50</v>
      </c>
      <c r="E146" s="20" t="s">
        <v>288</v>
      </c>
      <c r="F146" s="21">
        <f t="shared" si="17"/>
        <v>0</v>
      </c>
      <c r="G146" s="21">
        <f t="shared" si="18"/>
        <v>0</v>
      </c>
      <c r="H146" s="21">
        <f t="shared" si="24"/>
        <v>0</v>
      </c>
      <c r="I146" s="21">
        <f t="shared" si="19"/>
        <v>0</v>
      </c>
      <c r="J146" s="21">
        <f t="shared" si="20"/>
        <v>0</v>
      </c>
      <c r="K146" s="21">
        <f t="shared" si="21"/>
        <v>0</v>
      </c>
      <c r="L146" s="22">
        <f t="shared" si="22"/>
        <v>0</v>
      </c>
      <c r="N146" t="str">
        <f t="shared" si="23"/>
        <v>Escludi</v>
      </c>
    </row>
    <row r="147" spans="1:14" ht="15" customHeight="1" thickBot="1" x14ac:dyDescent="0.4">
      <c r="A147" s="19">
        <v>28001</v>
      </c>
      <c r="B147" s="20" t="s">
        <v>10</v>
      </c>
      <c r="C147" s="20" t="s">
        <v>291</v>
      </c>
      <c r="D147" s="20" t="s">
        <v>50</v>
      </c>
      <c r="E147" s="20" t="s">
        <v>292</v>
      </c>
      <c r="F147" s="21">
        <f t="shared" si="17"/>
        <v>0</v>
      </c>
      <c r="G147" s="21">
        <f t="shared" si="18"/>
        <v>0</v>
      </c>
      <c r="H147" s="21">
        <f t="shared" si="24"/>
        <v>0</v>
      </c>
      <c r="I147" s="21">
        <f t="shared" si="19"/>
        <v>0</v>
      </c>
      <c r="J147" s="21">
        <f t="shared" si="20"/>
        <v>0</v>
      </c>
      <c r="K147" s="21">
        <f t="shared" si="21"/>
        <v>0</v>
      </c>
      <c r="L147" s="22">
        <f t="shared" si="22"/>
        <v>0</v>
      </c>
      <c r="N147" t="str">
        <f t="shared" si="23"/>
        <v>Escludi</v>
      </c>
    </row>
    <row r="148" spans="1:14" ht="15" customHeight="1" thickBot="1" x14ac:dyDescent="0.4">
      <c r="A148" s="19">
        <v>28001</v>
      </c>
      <c r="B148" s="20" t="s">
        <v>48</v>
      </c>
      <c r="C148" s="20" t="s">
        <v>293</v>
      </c>
      <c r="D148" s="20" t="s">
        <v>50</v>
      </c>
      <c r="E148" s="20" t="s">
        <v>292</v>
      </c>
      <c r="F148" s="21">
        <f t="shared" si="17"/>
        <v>0</v>
      </c>
      <c r="G148" s="21">
        <f t="shared" si="18"/>
        <v>0</v>
      </c>
      <c r="H148" s="21">
        <f t="shared" si="24"/>
        <v>0</v>
      </c>
      <c r="I148" s="21">
        <f t="shared" si="19"/>
        <v>0</v>
      </c>
      <c r="J148" s="21">
        <f t="shared" si="20"/>
        <v>0</v>
      </c>
      <c r="K148" s="21">
        <f t="shared" si="21"/>
        <v>0</v>
      </c>
      <c r="L148" s="22">
        <f t="shared" si="22"/>
        <v>0</v>
      </c>
      <c r="N148" t="str">
        <f t="shared" si="23"/>
        <v>Escludi</v>
      </c>
    </row>
    <row r="149" spans="1:14" ht="15" customHeight="1" thickBot="1" x14ac:dyDescent="0.4">
      <c r="A149" s="19">
        <v>28001</v>
      </c>
      <c r="B149" s="20" t="s">
        <v>80</v>
      </c>
      <c r="C149" s="20" t="s">
        <v>294</v>
      </c>
      <c r="D149" s="20" t="s">
        <v>50</v>
      </c>
      <c r="E149" s="20" t="s">
        <v>292</v>
      </c>
      <c r="F149" s="21">
        <f t="shared" si="17"/>
        <v>0</v>
      </c>
      <c r="G149" s="21">
        <f t="shared" si="18"/>
        <v>0</v>
      </c>
      <c r="H149" s="21">
        <f t="shared" si="24"/>
        <v>0</v>
      </c>
      <c r="I149" s="21">
        <f t="shared" si="19"/>
        <v>0</v>
      </c>
      <c r="J149" s="21">
        <f t="shared" si="20"/>
        <v>0</v>
      </c>
      <c r="K149" s="21">
        <f t="shared" si="21"/>
        <v>0</v>
      </c>
      <c r="L149" s="22">
        <f t="shared" si="22"/>
        <v>0</v>
      </c>
      <c r="N149" t="str">
        <f t="shared" si="23"/>
        <v>Escludi</v>
      </c>
    </row>
    <row r="150" spans="1:14" ht="15" customHeight="1" thickBot="1" x14ac:dyDescent="0.4">
      <c r="A150" s="19">
        <v>28005</v>
      </c>
      <c r="B150" s="20" t="s">
        <v>10</v>
      </c>
      <c r="C150" s="20" t="s">
        <v>295</v>
      </c>
      <c r="D150" s="20" t="s">
        <v>50</v>
      </c>
      <c r="E150" s="20" t="s">
        <v>296</v>
      </c>
      <c r="F150" s="21">
        <f t="shared" si="17"/>
        <v>0</v>
      </c>
      <c r="G150" s="21">
        <f t="shared" si="18"/>
        <v>0</v>
      </c>
      <c r="H150" s="21">
        <f t="shared" si="24"/>
        <v>0</v>
      </c>
      <c r="I150" s="21">
        <f t="shared" si="19"/>
        <v>0</v>
      </c>
      <c r="J150" s="21">
        <f t="shared" si="20"/>
        <v>0</v>
      </c>
      <c r="K150" s="21">
        <f t="shared" si="21"/>
        <v>0</v>
      </c>
      <c r="L150" s="22">
        <f t="shared" si="22"/>
        <v>0</v>
      </c>
      <c r="N150" t="str">
        <f t="shared" si="23"/>
        <v>Escludi</v>
      </c>
    </row>
    <row r="151" spans="1:14" ht="15" customHeight="1" thickBot="1" x14ac:dyDescent="0.4">
      <c r="A151" s="19">
        <v>28006</v>
      </c>
      <c r="B151" s="20" t="s">
        <v>10</v>
      </c>
      <c r="C151" s="20" t="s">
        <v>297</v>
      </c>
      <c r="D151" s="20" t="s">
        <v>50</v>
      </c>
      <c r="E151" s="20" t="s">
        <v>298</v>
      </c>
      <c r="F151" s="21">
        <f t="shared" si="17"/>
        <v>0</v>
      </c>
      <c r="G151" s="21">
        <f t="shared" si="18"/>
        <v>0</v>
      </c>
      <c r="H151" s="21">
        <f t="shared" si="24"/>
        <v>0</v>
      </c>
      <c r="I151" s="21">
        <f t="shared" si="19"/>
        <v>0</v>
      </c>
      <c r="J151" s="21">
        <f t="shared" si="20"/>
        <v>0</v>
      </c>
      <c r="K151" s="21">
        <f t="shared" si="21"/>
        <v>0</v>
      </c>
      <c r="L151" s="22">
        <f t="shared" si="22"/>
        <v>0</v>
      </c>
      <c r="N151" t="str">
        <f t="shared" si="23"/>
        <v>Escludi</v>
      </c>
    </row>
    <row r="152" spans="1:14" ht="15" customHeight="1" thickBot="1" x14ac:dyDescent="0.4">
      <c r="A152" s="19">
        <v>28007</v>
      </c>
      <c r="B152" s="20" t="s">
        <v>48</v>
      </c>
      <c r="C152" s="20" t="s">
        <v>299</v>
      </c>
      <c r="D152" s="20" t="s">
        <v>50</v>
      </c>
      <c r="E152" s="20" t="s">
        <v>300</v>
      </c>
      <c r="F152" s="21">
        <f t="shared" si="17"/>
        <v>0</v>
      </c>
      <c r="G152" s="21">
        <f t="shared" si="18"/>
        <v>0</v>
      </c>
      <c r="H152" s="21">
        <f t="shared" si="24"/>
        <v>0</v>
      </c>
      <c r="I152" s="21">
        <f t="shared" si="19"/>
        <v>0</v>
      </c>
      <c r="J152" s="21">
        <f t="shared" si="20"/>
        <v>0</v>
      </c>
      <c r="K152" s="21">
        <f t="shared" si="21"/>
        <v>0</v>
      </c>
      <c r="L152" s="22">
        <f t="shared" si="22"/>
        <v>0</v>
      </c>
      <c r="N152" t="str">
        <f t="shared" si="23"/>
        <v>Escludi</v>
      </c>
    </row>
    <row r="153" spans="1:14" ht="15" customHeight="1" thickBot="1" x14ac:dyDescent="0.4">
      <c r="A153" s="19">
        <v>28007</v>
      </c>
      <c r="B153" s="20" t="s">
        <v>10</v>
      </c>
      <c r="C153" s="20" t="s">
        <v>301</v>
      </c>
      <c r="D153" s="20" t="s">
        <v>50</v>
      </c>
      <c r="E153" s="20" t="s">
        <v>300</v>
      </c>
      <c r="F153" s="21">
        <f t="shared" si="17"/>
        <v>0</v>
      </c>
      <c r="G153" s="21">
        <f t="shared" si="18"/>
        <v>0</v>
      </c>
      <c r="H153" s="21">
        <f t="shared" si="24"/>
        <v>0</v>
      </c>
      <c r="I153" s="21">
        <f t="shared" si="19"/>
        <v>0</v>
      </c>
      <c r="J153" s="21">
        <f t="shared" si="20"/>
        <v>0</v>
      </c>
      <c r="K153" s="21">
        <f t="shared" si="21"/>
        <v>0</v>
      </c>
      <c r="L153" s="22">
        <f t="shared" si="22"/>
        <v>0</v>
      </c>
      <c r="N153" t="str">
        <f t="shared" si="23"/>
        <v>Escludi</v>
      </c>
    </row>
    <row r="154" spans="1:14" ht="15" customHeight="1" thickBot="1" x14ac:dyDescent="0.4">
      <c r="A154" s="19">
        <v>28008</v>
      </c>
      <c r="B154" s="20" t="s">
        <v>10</v>
      </c>
      <c r="C154" s="20" t="s">
        <v>302</v>
      </c>
      <c r="D154" s="20" t="s">
        <v>50</v>
      </c>
      <c r="E154" s="20" t="s">
        <v>303</v>
      </c>
      <c r="F154" s="21">
        <f t="shared" si="17"/>
        <v>0</v>
      </c>
      <c r="G154" s="21">
        <f t="shared" si="18"/>
        <v>0</v>
      </c>
      <c r="H154" s="21">
        <f t="shared" si="24"/>
        <v>0</v>
      </c>
      <c r="I154" s="21">
        <f t="shared" si="19"/>
        <v>0</v>
      </c>
      <c r="J154" s="21">
        <f t="shared" si="20"/>
        <v>0</v>
      </c>
      <c r="K154" s="21">
        <f t="shared" si="21"/>
        <v>0</v>
      </c>
      <c r="L154" s="22">
        <f t="shared" si="22"/>
        <v>0</v>
      </c>
      <c r="N154" t="str">
        <f t="shared" si="23"/>
        <v>Escludi</v>
      </c>
    </row>
    <row r="155" spans="1:14" ht="15" customHeight="1" thickBot="1" x14ac:dyDescent="0.4">
      <c r="A155" s="19">
        <v>28011</v>
      </c>
      <c r="B155" s="20" t="s">
        <v>80</v>
      </c>
      <c r="C155" s="20" t="s">
        <v>304</v>
      </c>
      <c r="D155" s="20" t="s">
        <v>50</v>
      </c>
      <c r="E155" s="20" t="s">
        <v>305</v>
      </c>
      <c r="F155" s="21">
        <f t="shared" si="17"/>
        <v>0</v>
      </c>
      <c r="G155" s="21">
        <f t="shared" si="18"/>
        <v>0</v>
      </c>
      <c r="H155" s="21">
        <f t="shared" si="24"/>
        <v>0</v>
      </c>
      <c r="I155" s="21">
        <f t="shared" si="19"/>
        <v>0</v>
      </c>
      <c r="J155" s="21">
        <f t="shared" si="20"/>
        <v>0</v>
      </c>
      <c r="K155" s="21">
        <f t="shared" si="21"/>
        <v>0</v>
      </c>
      <c r="L155" s="22">
        <f t="shared" si="22"/>
        <v>0</v>
      </c>
      <c r="N155" t="str">
        <f t="shared" si="23"/>
        <v>Escludi</v>
      </c>
    </row>
    <row r="156" spans="1:14" ht="15" customHeight="1" thickBot="1" x14ac:dyDescent="0.4">
      <c r="A156" s="19">
        <v>28011</v>
      </c>
      <c r="B156" s="20" t="s">
        <v>60</v>
      </c>
      <c r="C156" s="20" t="s">
        <v>306</v>
      </c>
      <c r="D156" s="20" t="s">
        <v>50</v>
      </c>
      <c r="E156" s="20" t="s">
        <v>305</v>
      </c>
      <c r="F156" s="21">
        <f t="shared" si="17"/>
        <v>0</v>
      </c>
      <c r="G156" s="21">
        <f t="shared" si="18"/>
        <v>0</v>
      </c>
      <c r="H156" s="21">
        <f t="shared" si="24"/>
        <v>0</v>
      </c>
      <c r="I156" s="21">
        <f t="shared" si="19"/>
        <v>0</v>
      </c>
      <c r="J156" s="21">
        <f t="shared" si="20"/>
        <v>0</v>
      </c>
      <c r="K156" s="21">
        <f t="shared" si="21"/>
        <v>0</v>
      </c>
      <c r="L156" s="22">
        <f t="shared" si="22"/>
        <v>0</v>
      </c>
      <c r="N156" t="str">
        <f t="shared" si="23"/>
        <v>Escludi</v>
      </c>
    </row>
    <row r="157" spans="1:14" ht="15" customHeight="1" thickBot="1" x14ac:dyDescent="0.4">
      <c r="A157" s="19">
        <v>29999</v>
      </c>
      <c r="B157" s="20" t="s">
        <v>48</v>
      </c>
      <c r="C157" s="20" t="s">
        <v>307</v>
      </c>
      <c r="D157" s="20" t="s">
        <v>50</v>
      </c>
      <c r="E157" s="20" t="s">
        <v>308</v>
      </c>
      <c r="F157" s="21">
        <f t="shared" si="17"/>
        <v>0</v>
      </c>
      <c r="G157" s="21">
        <f t="shared" si="18"/>
        <v>0</v>
      </c>
      <c r="H157" s="21">
        <f t="shared" si="24"/>
        <v>0</v>
      </c>
      <c r="I157" s="21">
        <f t="shared" si="19"/>
        <v>0</v>
      </c>
      <c r="J157" s="21">
        <f t="shared" si="20"/>
        <v>0</v>
      </c>
      <c r="K157" s="21">
        <f t="shared" si="21"/>
        <v>0</v>
      </c>
      <c r="L157" s="22">
        <f t="shared" si="22"/>
        <v>0</v>
      </c>
      <c r="N157" t="str">
        <f t="shared" si="23"/>
        <v>Escludi</v>
      </c>
    </row>
    <row r="158" spans="1:14" ht="15" customHeight="1" thickBot="1" x14ac:dyDescent="0.4">
      <c r="A158" s="19">
        <v>29999</v>
      </c>
      <c r="B158" s="20" t="s">
        <v>10</v>
      </c>
      <c r="C158" s="20" t="s">
        <v>309</v>
      </c>
      <c r="D158" s="20" t="s">
        <v>50</v>
      </c>
      <c r="E158" s="20" t="s">
        <v>308</v>
      </c>
      <c r="F158" s="21">
        <f t="shared" si="17"/>
        <v>0</v>
      </c>
      <c r="G158" s="21">
        <f t="shared" si="18"/>
        <v>0</v>
      </c>
      <c r="H158" s="21">
        <f t="shared" si="24"/>
        <v>0</v>
      </c>
      <c r="I158" s="21">
        <f t="shared" si="19"/>
        <v>0</v>
      </c>
      <c r="J158" s="21">
        <f t="shared" si="20"/>
        <v>0</v>
      </c>
      <c r="K158" s="21">
        <f t="shared" si="21"/>
        <v>0</v>
      </c>
      <c r="L158" s="22">
        <f t="shared" si="22"/>
        <v>0</v>
      </c>
      <c r="N158" t="str">
        <f t="shared" si="23"/>
        <v>Escludi</v>
      </c>
    </row>
    <row r="159" spans="1:14" ht="15" customHeight="1" thickBot="1" x14ac:dyDescent="0.4">
      <c r="A159" s="19">
        <v>30011</v>
      </c>
      <c r="B159" s="20" t="s">
        <v>80</v>
      </c>
      <c r="C159" s="20" t="s">
        <v>310</v>
      </c>
      <c r="D159" s="20" t="s">
        <v>311</v>
      </c>
      <c r="E159" s="20" t="s">
        <v>312</v>
      </c>
      <c r="F159" s="21">
        <f t="shared" si="17"/>
        <v>0</v>
      </c>
      <c r="G159" s="21">
        <f t="shared" si="18"/>
        <v>0</v>
      </c>
      <c r="H159" s="21">
        <f t="shared" si="24"/>
        <v>-2213.83</v>
      </c>
      <c r="I159" s="21">
        <f t="shared" si="19"/>
        <v>0</v>
      </c>
      <c r="J159" s="21">
        <f t="shared" si="20"/>
        <v>0</v>
      </c>
      <c r="K159" s="21">
        <f t="shared" si="21"/>
        <v>0</v>
      </c>
      <c r="L159" s="22">
        <f t="shared" si="22"/>
        <v>-2213.83</v>
      </c>
      <c r="N159" t="str">
        <f t="shared" si="23"/>
        <v>Includi</v>
      </c>
    </row>
    <row r="160" spans="1:14" ht="15" customHeight="1" thickBot="1" x14ac:dyDescent="0.4">
      <c r="A160" s="19">
        <v>30011</v>
      </c>
      <c r="B160" s="20" t="s">
        <v>48</v>
      </c>
      <c r="C160" s="20" t="s">
        <v>313</v>
      </c>
      <c r="D160" s="20" t="s">
        <v>311</v>
      </c>
      <c r="E160" s="20" t="s">
        <v>314</v>
      </c>
      <c r="F160" s="21">
        <f t="shared" si="17"/>
        <v>0</v>
      </c>
      <c r="G160" s="21">
        <f t="shared" si="18"/>
        <v>0</v>
      </c>
      <c r="H160" s="21">
        <f t="shared" si="24"/>
        <v>-1504223.5</v>
      </c>
      <c r="I160" s="21">
        <f t="shared" si="19"/>
        <v>0</v>
      </c>
      <c r="J160" s="21">
        <f t="shared" si="20"/>
        <v>0</v>
      </c>
      <c r="K160" s="21">
        <f t="shared" si="21"/>
        <v>0</v>
      </c>
      <c r="L160" s="22">
        <f t="shared" si="22"/>
        <v>-1504223.5</v>
      </c>
      <c r="N160" t="str">
        <f t="shared" si="23"/>
        <v>Includi</v>
      </c>
    </row>
    <row r="161" spans="1:14" ht="15" customHeight="1" thickBot="1" x14ac:dyDescent="0.4">
      <c r="A161" s="19">
        <v>30011</v>
      </c>
      <c r="B161" s="20" t="s">
        <v>87</v>
      </c>
      <c r="C161" s="20" t="s">
        <v>315</v>
      </c>
      <c r="D161" s="20" t="s">
        <v>311</v>
      </c>
      <c r="E161" s="20" t="s">
        <v>316</v>
      </c>
      <c r="F161" s="21">
        <f t="shared" si="17"/>
        <v>0</v>
      </c>
      <c r="G161" s="21">
        <f t="shared" si="18"/>
        <v>0</v>
      </c>
      <c r="H161" s="21">
        <f t="shared" si="24"/>
        <v>0</v>
      </c>
      <c r="I161" s="21">
        <f t="shared" si="19"/>
        <v>0</v>
      </c>
      <c r="J161" s="21">
        <f t="shared" si="20"/>
        <v>0</v>
      </c>
      <c r="K161" s="21">
        <f t="shared" si="21"/>
        <v>0</v>
      </c>
      <c r="L161" s="22">
        <f t="shared" si="22"/>
        <v>0</v>
      </c>
      <c r="N161" t="str">
        <f t="shared" si="23"/>
        <v>Escludi</v>
      </c>
    </row>
    <row r="162" spans="1:14" ht="15" customHeight="1" thickBot="1" x14ac:dyDescent="0.4">
      <c r="A162" s="19">
        <v>30011</v>
      </c>
      <c r="B162" s="20" t="s">
        <v>10</v>
      </c>
      <c r="C162" s="20" t="s">
        <v>317</v>
      </c>
      <c r="D162" s="20" t="s">
        <v>311</v>
      </c>
      <c r="E162" s="20" t="s">
        <v>318</v>
      </c>
      <c r="F162" s="21">
        <f t="shared" si="17"/>
        <v>0</v>
      </c>
      <c r="G162" s="21">
        <f t="shared" si="18"/>
        <v>0</v>
      </c>
      <c r="H162" s="21">
        <f t="shared" si="24"/>
        <v>-745751864.55999994</v>
      </c>
      <c r="I162" s="21">
        <f t="shared" si="19"/>
        <v>0</v>
      </c>
      <c r="J162" s="21">
        <f t="shared" si="20"/>
        <v>0</v>
      </c>
      <c r="K162" s="21">
        <f t="shared" si="21"/>
        <v>0</v>
      </c>
      <c r="L162" s="22">
        <f t="shared" si="22"/>
        <v>-745751864.55999994</v>
      </c>
      <c r="N162" t="str">
        <f t="shared" si="23"/>
        <v>Includi</v>
      </c>
    </row>
    <row r="163" spans="1:14" ht="15" customHeight="1" thickBot="1" x14ac:dyDescent="0.4">
      <c r="A163" s="19">
        <v>30011</v>
      </c>
      <c r="B163" s="20" t="s">
        <v>60</v>
      </c>
      <c r="C163" s="20" t="s">
        <v>319</v>
      </c>
      <c r="D163" s="20" t="s">
        <v>311</v>
      </c>
      <c r="E163" s="20" t="s">
        <v>320</v>
      </c>
      <c r="F163" s="21">
        <f t="shared" si="17"/>
        <v>0</v>
      </c>
      <c r="G163" s="21">
        <f t="shared" si="18"/>
        <v>0</v>
      </c>
      <c r="H163" s="21">
        <f t="shared" si="24"/>
        <v>0</v>
      </c>
      <c r="I163" s="21">
        <f t="shared" si="19"/>
        <v>0</v>
      </c>
      <c r="J163" s="21">
        <f t="shared" si="20"/>
        <v>0</v>
      </c>
      <c r="K163" s="21">
        <f t="shared" si="21"/>
        <v>0</v>
      </c>
      <c r="L163" s="22">
        <f t="shared" si="22"/>
        <v>0</v>
      </c>
      <c r="N163" t="str">
        <f t="shared" si="23"/>
        <v>Escludi</v>
      </c>
    </row>
    <row r="164" spans="1:14" ht="15" customHeight="1" thickBot="1" x14ac:dyDescent="0.4">
      <c r="A164" s="19">
        <v>30012</v>
      </c>
      <c r="B164" s="20" t="s">
        <v>48</v>
      </c>
      <c r="C164" s="20" t="s">
        <v>321</v>
      </c>
      <c r="D164" s="20" t="s">
        <v>311</v>
      </c>
      <c r="E164" s="20" t="s">
        <v>322</v>
      </c>
      <c r="F164" s="21">
        <f t="shared" si="17"/>
        <v>0</v>
      </c>
      <c r="G164" s="21">
        <f t="shared" si="18"/>
        <v>0</v>
      </c>
      <c r="H164" s="21">
        <f t="shared" si="24"/>
        <v>0</v>
      </c>
      <c r="I164" s="21">
        <f t="shared" si="19"/>
        <v>0</v>
      </c>
      <c r="J164" s="21">
        <f t="shared" si="20"/>
        <v>0</v>
      </c>
      <c r="K164" s="21">
        <f t="shared" si="21"/>
        <v>0</v>
      </c>
      <c r="L164" s="22">
        <f t="shared" si="22"/>
        <v>0</v>
      </c>
      <c r="N164" t="str">
        <f t="shared" si="23"/>
        <v>Escludi</v>
      </c>
    </row>
    <row r="165" spans="1:14" ht="15" customHeight="1" thickBot="1" x14ac:dyDescent="0.4">
      <c r="A165" s="19">
        <v>30012</v>
      </c>
      <c r="B165" s="20" t="s">
        <v>10</v>
      </c>
      <c r="C165" s="20" t="s">
        <v>323</v>
      </c>
      <c r="D165" s="20" t="s">
        <v>311</v>
      </c>
      <c r="E165" s="20" t="s">
        <v>324</v>
      </c>
      <c r="F165" s="21">
        <f t="shared" si="17"/>
        <v>0</v>
      </c>
      <c r="G165" s="21">
        <f t="shared" si="18"/>
        <v>0</v>
      </c>
      <c r="H165" s="21">
        <f t="shared" si="24"/>
        <v>0</v>
      </c>
      <c r="I165" s="21">
        <f t="shared" si="19"/>
        <v>0</v>
      </c>
      <c r="J165" s="21">
        <f t="shared" si="20"/>
        <v>0</v>
      </c>
      <c r="K165" s="21">
        <f t="shared" si="21"/>
        <v>0</v>
      </c>
      <c r="L165" s="22">
        <f t="shared" si="22"/>
        <v>0</v>
      </c>
      <c r="N165" t="str">
        <f t="shared" si="23"/>
        <v>Escludi</v>
      </c>
    </row>
    <row r="166" spans="1:14" ht="15" customHeight="1" thickBot="1" x14ac:dyDescent="0.4">
      <c r="A166" s="19">
        <v>30021</v>
      </c>
      <c r="B166" s="20" t="s">
        <v>10</v>
      </c>
      <c r="C166" s="20" t="s">
        <v>325</v>
      </c>
      <c r="D166" s="20" t="s">
        <v>311</v>
      </c>
      <c r="E166" s="20" t="s">
        <v>326</v>
      </c>
      <c r="F166" s="21">
        <f t="shared" si="17"/>
        <v>0</v>
      </c>
      <c r="G166" s="21">
        <f t="shared" si="18"/>
        <v>0</v>
      </c>
      <c r="H166" s="21">
        <f t="shared" si="24"/>
        <v>0</v>
      </c>
      <c r="I166" s="21">
        <f t="shared" si="19"/>
        <v>0</v>
      </c>
      <c r="J166" s="21">
        <f t="shared" si="20"/>
        <v>0</v>
      </c>
      <c r="K166" s="21">
        <f t="shared" si="21"/>
        <v>0</v>
      </c>
      <c r="L166" s="22">
        <f t="shared" si="22"/>
        <v>0</v>
      </c>
      <c r="N166" t="str">
        <f t="shared" si="23"/>
        <v>Escludi</v>
      </c>
    </row>
    <row r="167" spans="1:14" ht="15" customHeight="1" thickBot="1" x14ac:dyDescent="0.4">
      <c r="A167" s="19">
        <v>30021</v>
      </c>
      <c r="B167" s="20" t="s">
        <v>77</v>
      </c>
      <c r="C167" s="20" t="s">
        <v>327</v>
      </c>
      <c r="D167" s="20" t="s">
        <v>311</v>
      </c>
      <c r="E167" s="20" t="s">
        <v>328</v>
      </c>
      <c r="F167" s="21">
        <f t="shared" si="17"/>
        <v>0</v>
      </c>
      <c r="G167" s="21">
        <f t="shared" si="18"/>
        <v>0</v>
      </c>
      <c r="H167" s="21">
        <f t="shared" si="24"/>
        <v>0</v>
      </c>
      <c r="I167" s="21">
        <f t="shared" si="19"/>
        <v>0</v>
      </c>
      <c r="J167" s="21">
        <f t="shared" si="20"/>
        <v>0</v>
      </c>
      <c r="K167" s="21">
        <f t="shared" si="21"/>
        <v>0</v>
      </c>
      <c r="L167" s="22">
        <f t="shared" si="22"/>
        <v>0</v>
      </c>
      <c r="N167" t="str">
        <f t="shared" si="23"/>
        <v>Escludi</v>
      </c>
    </row>
    <row r="168" spans="1:14" ht="15" customHeight="1" thickBot="1" x14ac:dyDescent="0.4">
      <c r="A168" s="19">
        <v>30021</v>
      </c>
      <c r="B168" s="20" t="s">
        <v>48</v>
      </c>
      <c r="C168" s="20" t="s">
        <v>329</v>
      </c>
      <c r="D168" s="20" t="s">
        <v>311</v>
      </c>
      <c r="E168" s="20" t="s">
        <v>330</v>
      </c>
      <c r="F168" s="21">
        <f t="shared" si="17"/>
        <v>0</v>
      </c>
      <c r="G168" s="21">
        <f t="shared" si="18"/>
        <v>0</v>
      </c>
      <c r="H168" s="21">
        <f t="shared" si="24"/>
        <v>0</v>
      </c>
      <c r="I168" s="21">
        <f t="shared" si="19"/>
        <v>0</v>
      </c>
      <c r="J168" s="21">
        <f t="shared" si="20"/>
        <v>0</v>
      </c>
      <c r="K168" s="21">
        <f t="shared" si="21"/>
        <v>0</v>
      </c>
      <c r="L168" s="22">
        <f t="shared" si="22"/>
        <v>0</v>
      </c>
      <c r="N168" t="str">
        <f t="shared" si="23"/>
        <v>Escludi</v>
      </c>
    </row>
    <row r="169" spans="1:14" ht="15" customHeight="1" thickBot="1" x14ac:dyDescent="0.4">
      <c r="A169" s="19">
        <v>31001</v>
      </c>
      <c r="B169" s="20" t="s">
        <v>48</v>
      </c>
      <c r="C169" s="20" t="s">
        <v>331</v>
      </c>
      <c r="D169" s="20" t="s">
        <v>311</v>
      </c>
      <c r="E169" s="20" t="s">
        <v>332</v>
      </c>
      <c r="F169" s="21">
        <f t="shared" si="17"/>
        <v>0</v>
      </c>
      <c r="G169" s="21">
        <f t="shared" si="18"/>
        <v>0</v>
      </c>
      <c r="H169" s="21">
        <f t="shared" si="24"/>
        <v>0</v>
      </c>
      <c r="I169" s="21">
        <f t="shared" si="19"/>
        <v>0</v>
      </c>
      <c r="J169" s="21">
        <f t="shared" si="20"/>
        <v>0</v>
      </c>
      <c r="K169" s="21">
        <f t="shared" si="21"/>
        <v>0</v>
      </c>
      <c r="L169" s="22">
        <f t="shared" si="22"/>
        <v>0</v>
      </c>
      <c r="N169" t="str">
        <f t="shared" si="23"/>
        <v>Escludi</v>
      </c>
    </row>
    <row r="170" spans="1:14" ht="15" customHeight="1" thickBot="1" x14ac:dyDescent="0.4">
      <c r="A170" s="19">
        <v>31001</v>
      </c>
      <c r="B170" s="20" t="s">
        <v>10</v>
      </c>
      <c r="C170" s="20" t="s">
        <v>333</v>
      </c>
      <c r="D170" s="20" t="s">
        <v>311</v>
      </c>
      <c r="E170" s="20" t="s">
        <v>332</v>
      </c>
      <c r="F170" s="21">
        <f t="shared" si="17"/>
        <v>0</v>
      </c>
      <c r="G170" s="21">
        <f t="shared" si="18"/>
        <v>0</v>
      </c>
      <c r="H170" s="21">
        <f t="shared" si="24"/>
        <v>0</v>
      </c>
      <c r="I170" s="21">
        <f t="shared" si="19"/>
        <v>0</v>
      </c>
      <c r="J170" s="21">
        <f t="shared" si="20"/>
        <v>0</v>
      </c>
      <c r="K170" s="21">
        <f t="shared" si="21"/>
        <v>0</v>
      </c>
      <c r="L170" s="22">
        <f t="shared" si="22"/>
        <v>0</v>
      </c>
      <c r="N170" t="str">
        <f t="shared" si="23"/>
        <v>Escludi</v>
      </c>
    </row>
    <row r="171" spans="1:14" ht="15" customHeight="1" thickBot="1" x14ac:dyDescent="0.4">
      <c r="A171" s="19">
        <v>31011</v>
      </c>
      <c r="B171" s="20" t="s">
        <v>10</v>
      </c>
      <c r="C171" s="20" t="s">
        <v>334</v>
      </c>
      <c r="D171" s="20" t="s">
        <v>311</v>
      </c>
      <c r="E171" s="20" t="s">
        <v>335</v>
      </c>
      <c r="F171" s="21">
        <f t="shared" si="17"/>
        <v>0</v>
      </c>
      <c r="G171" s="21">
        <f t="shared" si="18"/>
        <v>0</v>
      </c>
      <c r="H171" s="21">
        <f t="shared" si="24"/>
        <v>0</v>
      </c>
      <c r="I171" s="21">
        <f t="shared" si="19"/>
        <v>0</v>
      </c>
      <c r="J171" s="21">
        <f t="shared" si="20"/>
        <v>0</v>
      </c>
      <c r="K171" s="21">
        <f t="shared" si="21"/>
        <v>0</v>
      </c>
      <c r="L171" s="22">
        <f t="shared" si="22"/>
        <v>0</v>
      </c>
      <c r="N171" t="str">
        <f t="shared" si="23"/>
        <v>Escludi</v>
      </c>
    </row>
    <row r="172" spans="1:14" ht="15" customHeight="1" thickBot="1" x14ac:dyDescent="0.4">
      <c r="A172" s="19">
        <v>31011</v>
      </c>
      <c r="B172" s="20" t="s">
        <v>48</v>
      </c>
      <c r="C172" s="20" t="s">
        <v>336</v>
      </c>
      <c r="D172" s="20" t="s">
        <v>311</v>
      </c>
      <c r="E172" s="20" t="s">
        <v>335</v>
      </c>
      <c r="F172" s="21">
        <f t="shared" si="17"/>
        <v>0</v>
      </c>
      <c r="G172" s="21">
        <f t="shared" si="18"/>
        <v>0</v>
      </c>
      <c r="H172" s="21">
        <f t="shared" si="24"/>
        <v>0</v>
      </c>
      <c r="I172" s="21">
        <f t="shared" si="19"/>
        <v>0</v>
      </c>
      <c r="J172" s="21">
        <f t="shared" si="20"/>
        <v>0</v>
      </c>
      <c r="K172" s="21">
        <f t="shared" si="21"/>
        <v>0</v>
      </c>
      <c r="L172" s="22">
        <f t="shared" si="22"/>
        <v>0</v>
      </c>
      <c r="N172" t="str">
        <f t="shared" si="23"/>
        <v>Escludi</v>
      </c>
    </row>
    <row r="173" spans="1:14" ht="15" customHeight="1" thickBot="1" x14ac:dyDescent="0.4">
      <c r="A173" s="19">
        <v>31011</v>
      </c>
      <c r="B173" s="20" t="s">
        <v>87</v>
      </c>
      <c r="C173" s="20" t="s">
        <v>337</v>
      </c>
      <c r="D173" s="20" t="s">
        <v>311</v>
      </c>
      <c r="E173" s="20" t="s">
        <v>335</v>
      </c>
      <c r="F173" s="21">
        <f t="shared" si="17"/>
        <v>0</v>
      </c>
      <c r="G173" s="21">
        <f t="shared" si="18"/>
        <v>0</v>
      </c>
      <c r="H173" s="21">
        <f t="shared" si="24"/>
        <v>0</v>
      </c>
      <c r="I173" s="21">
        <f t="shared" si="19"/>
        <v>0</v>
      </c>
      <c r="J173" s="21">
        <f t="shared" si="20"/>
        <v>0</v>
      </c>
      <c r="K173" s="21">
        <f t="shared" si="21"/>
        <v>0</v>
      </c>
      <c r="L173" s="22">
        <f t="shared" si="22"/>
        <v>0</v>
      </c>
      <c r="N173" t="str">
        <f t="shared" si="23"/>
        <v>Escludi</v>
      </c>
    </row>
    <row r="174" spans="1:14" ht="15" customHeight="1" thickBot="1" x14ac:dyDescent="0.4">
      <c r="A174" s="19">
        <v>32011</v>
      </c>
      <c r="B174" s="20" t="s">
        <v>48</v>
      </c>
      <c r="C174" s="20" t="s">
        <v>338</v>
      </c>
      <c r="D174" s="20" t="s">
        <v>311</v>
      </c>
      <c r="E174" s="20" t="s">
        <v>335</v>
      </c>
      <c r="F174" s="21">
        <f t="shared" si="17"/>
        <v>0</v>
      </c>
      <c r="G174" s="21">
        <f t="shared" si="18"/>
        <v>0</v>
      </c>
      <c r="H174" s="21">
        <f t="shared" si="24"/>
        <v>0</v>
      </c>
      <c r="I174" s="21">
        <f t="shared" si="19"/>
        <v>0</v>
      </c>
      <c r="J174" s="21">
        <f t="shared" si="20"/>
        <v>0</v>
      </c>
      <c r="K174" s="21">
        <f t="shared" si="21"/>
        <v>0</v>
      </c>
      <c r="L174" s="22">
        <f t="shared" si="22"/>
        <v>0</v>
      </c>
      <c r="N174" t="str">
        <f t="shared" si="23"/>
        <v>Escludi</v>
      </c>
    </row>
    <row r="175" spans="1:14" ht="15" customHeight="1" thickBot="1" x14ac:dyDescent="0.4">
      <c r="A175" s="19">
        <v>32011</v>
      </c>
      <c r="B175" s="20" t="s">
        <v>87</v>
      </c>
      <c r="C175" s="20" t="s">
        <v>339</v>
      </c>
      <c r="D175" s="20" t="s">
        <v>311</v>
      </c>
      <c r="E175" s="20" t="s">
        <v>335</v>
      </c>
      <c r="F175" s="21">
        <f t="shared" si="17"/>
        <v>0</v>
      </c>
      <c r="G175" s="21">
        <f t="shared" si="18"/>
        <v>0</v>
      </c>
      <c r="H175" s="21">
        <f t="shared" si="24"/>
        <v>0</v>
      </c>
      <c r="I175" s="21">
        <f t="shared" si="19"/>
        <v>0</v>
      </c>
      <c r="J175" s="21">
        <f t="shared" si="20"/>
        <v>0</v>
      </c>
      <c r="K175" s="21">
        <f t="shared" si="21"/>
        <v>0</v>
      </c>
      <c r="L175" s="22">
        <f t="shared" si="22"/>
        <v>0</v>
      </c>
      <c r="N175" t="str">
        <f t="shared" si="23"/>
        <v>Escludi</v>
      </c>
    </row>
    <row r="176" spans="1:14" ht="15" customHeight="1" thickBot="1" x14ac:dyDescent="0.4">
      <c r="A176" s="19">
        <v>32011</v>
      </c>
      <c r="B176" s="20" t="s">
        <v>10</v>
      </c>
      <c r="C176" s="20" t="s">
        <v>340</v>
      </c>
      <c r="D176" s="20" t="s">
        <v>311</v>
      </c>
      <c r="E176" s="20" t="s">
        <v>335</v>
      </c>
      <c r="F176" s="21">
        <f t="shared" si="17"/>
        <v>0</v>
      </c>
      <c r="G176" s="21">
        <f t="shared" si="18"/>
        <v>0</v>
      </c>
      <c r="H176" s="21">
        <f t="shared" si="24"/>
        <v>0</v>
      </c>
      <c r="I176" s="21">
        <f t="shared" si="19"/>
        <v>0</v>
      </c>
      <c r="J176" s="21">
        <f t="shared" si="20"/>
        <v>0</v>
      </c>
      <c r="K176" s="21">
        <f t="shared" si="21"/>
        <v>0</v>
      </c>
      <c r="L176" s="22">
        <f t="shared" si="22"/>
        <v>0</v>
      </c>
      <c r="N176" t="str">
        <f t="shared" si="23"/>
        <v>Escludi</v>
      </c>
    </row>
    <row r="177" spans="1:14" ht="15" customHeight="1" thickBot="1" x14ac:dyDescent="0.4">
      <c r="A177" s="19">
        <v>33011</v>
      </c>
      <c r="B177" s="20" t="s">
        <v>48</v>
      </c>
      <c r="C177" s="20" t="s">
        <v>341</v>
      </c>
      <c r="D177" s="20" t="s">
        <v>311</v>
      </c>
      <c r="E177" s="20" t="s">
        <v>342</v>
      </c>
      <c r="F177" s="21">
        <f t="shared" si="17"/>
        <v>0</v>
      </c>
      <c r="G177" s="21">
        <f t="shared" si="18"/>
        <v>0</v>
      </c>
      <c r="H177" s="21">
        <f t="shared" si="24"/>
        <v>0</v>
      </c>
      <c r="I177" s="21">
        <f t="shared" si="19"/>
        <v>0</v>
      </c>
      <c r="J177" s="21">
        <f t="shared" si="20"/>
        <v>0</v>
      </c>
      <c r="K177" s="21">
        <f t="shared" si="21"/>
        <v>0</v>
      </c>
      <c r="L177" s="22">
        <f t="shared" si="22"/>
        <v>0</v>
      </c>
      <c r="N177" t="str">
        <f t="shared" si="23"/>
        <v>Escludi</v>
      </c>
    </row>
    <row r="178" spans="1:14" ht="15" customHeight="1" thickBot="1" x14ac:dyDescent="0.4">
      <c r="A178" s="19">
        <v>33011</v>
      </c>
      <c r="B178" s="20" t="s">
        <v>87</v>
      </c>
      <c r="C178" s="20" t="s">
        <v>343</v>
      </c>
      <c r="D178" s="20" t="s">
        <v>311</v>
      </c>
      <c r="E178" s="20" t="s">
        <v>344</v>
      </c>
      <c r="F178" s="21">
        <f t="shared" si="17"/>
        <v>0</v>
      </c>
      <c r="G178" s="21">
        <f t="shared" si="18"/>
        <v>0</v>
      </c>
      <c r="H178" s="21">
        <f t="shared" si="24"/>
        <v>0</v>
      </c>
      <c r="I178" s="21">
        <f t="shared" si="19"/>
        <v>0</v>
      </c>
      <c r="J178" s="21">
        <f t="shared" si="20"/>
        <v>0</v>
      </c>
      <c r="K178" s="21">
        <f t="shared" si="21"/>
        <v>0</v>
      </c>
      <c r="L178" s="22">
        <f t="shared" si="22"/>
        <v>0</v>
      </c>
      <c r="N178" t="str">
        <f t="shared" si="23"/>
        <v>Escludi</v>
      </c>
    </row>
    <row r="179" spans="1:14" ht="15" customHeight="1" thickBot="1" x14ac:dyDescent="0.4">
      <c r="A179" s="19">
        <v>33011</v>
      </c>
      <c r="B179" s="20" t="s">
        <v>10</v>
      </c>
      <c r="C179" s="20" t="s">
        <v>345</v>
      </c>
      <c r="D179" s="20" t="s">
        <v>311</v>
      </c>
      <c r="E179" s="20" t="s">
        <v>346</v>
      </c>
      <c r="F179" s="21">
        <f t="shared" si="17"/>
        <v>0</v>
      </c>
      <c r="G179" s="21">
        <f t="shared" si="18"/>
        <v>0</v>
      </c>
      <c r="H179" s="21">
        <f t="shared" si="24"/>
        <v>0</v>
      </c>
      <c r="I179" s="21">
        <f t="shared" si="19"/>
        <v>0</v>
      </c>
      <c r="J179" s="21">
        <f t="shared" si="20"/>
        <v>0</v>
      </c>
      <c r="K179" s="21">
        <f t="shared" si="21"/>
        <v>0</v>
      </c>
      <c r="L179" s="22">
        <f t="shared" si="22"/>
        <v>0</v>
      </c>
      <c r="N179" t="str">
        <f t="shared" si="23"/>
        <v>Escludi</v>
      </c>
    </row>
    <row r="180" spans="1:14" ht="15" customHeight="1" thickBot="1" x14ac:dyDescent="0.4">
      <c r="A180" s="19">
        <v>33011</v>
      </c>
      <c r="B180" s="20" t="s">
        <v>80</v>
      </c>
      <c r="C180" s="20" t="s">
        <v>347</v>
      </c>
      <c r="D180" s="20" t="s">
        <v>311</v>
      </c>
      <c r="E180" s="20" t="s">
        <v>348</v>
      </c>
      <c r="F180" s="21">
        <f t="shared" si="17"/>
        <v>0</v>
      </c>
      <c r="G180" s="21">
        <f t="shared" si="18"/>
        <v>0</v>
      </c>
      <c r="H180" s="21">
        <f t="shared" si="24"/>
        <v>0</v>
      </c>
      <c r="I180" s="21">
        <f t="shared" si="19"/>
        <v>0</v>
      </c>
      <c r="J180" s="21">
        <f t="shared" si="20"/>
        <v>0</v>
      </c>
      <c r="K180" s="21">
        <f t="shared" si="21"/>
        <v>0</v>
      </c>
      <c r="L180" s="22">
        <f t="shared" si="22"/>
        <v>0</v>
      </c>
      <c r="N180" t="str">
        <f t="shared" si="23"/>
        <v>Escludi</v>
      </c>
    </row>
    <row r="181" spans="1:14" ht="15" customHeight="1" thickBot="1" x14ac:dyDescent="0.4">
      <c r="A181" s="19">
        <v>33021</v>
      </c>
      <c r="B181" s="20" t="s">
        <v>87</v>
      </c>
      <c r="C181" s="20" t="s">
        <v>349</v>
      </c>
      <c r="D181" s="20" t="s">
        <v>311</v>
      </c>
      <c r="E181" s="20" t="s">
        <v>350</v>
      </c>
      <c r="F181" s="21">
        <f t="shared" si="17"/>
        <v>0</v>
      </c>
      <c r="G181" s="21">
        <f t="shared" si="18"/>
        <v>0</v>
      </c>
      <c r="H181" s="21">
        <f t="shared" si="24"/>
        <v>0</v>
      </c>
      <c r="I181" s="21">
        <f t="shared" si="19"/>
        <v>0</v>
      </c>
      <c r="J181" s="21">
        <f t="shared" si="20"/>
        <v>0</v>
      </c>
      <c r="K181" s="21">
        <f t="shared" si="21"/>
        <v>0</v>
      </c>
      <c r="L181" s="22">
        <f t="shared" si="22"/>
        <v>0</v>
      </c>
      <c r="N181" t="str">
        <f t="shared" si="23"/>
        <v>Escludi</v>
      </c>
    </row>
    <row r="182" spans="1:14" ht="15" customHeight="1" thickBot="1" x14ac:dyDescent="0.4">
      <c r="A182" s="19">
        <v>34011</v>
      </c>
      <c r="B182" s="20" t="s">
        <v>80</v>
      </c>
      <c r="C182" s="20" t="s">
        <v>351</v>
      </c>
      <c r="D182" s="20" t="s">
        <v>311</v>
      </c>
      <c r="E182" s="20" t="s">
        <v>352</v>
      </c>
      <c r="F182" s="21">
        <f t="shared" si="17"/>
        <v>0</v>
      </c>
      <c r="G182" s="21">
        <f t="shared" si="18"/>
        <v>0</v>
      </c>
      <c r="H182" s="21">
        <f t="shared" si="24"/>
        <v>0</v>
      </c>
      <c r="I182" s="21">
        <f t="shared" si="19"/>
        <v>0</v>
      </c>
      <c r="J182" s="21">
        <f t="shared" si="20"/>
        <v>0</v>
      </c>
      <c r="K182" s="21">
        <f t="shared" si="21"/>
        <v>0</v>
      </c>
      <c r="L182" s="22">
        <f t="shared" si="22"/>
        <v>0</v>
      </c>
      <c r="N182" t="str">
        <f t="shared" si="23"/>
        <v>Escludi</v>
      </c>
    </row>
    <row r="183" spans="1:14" ht="15" customHeight="1" thickBot="1" x14ac:dyDescent="0.4">
      <c r="A183" s="19">
        <v>38001</v>
      </c>
      <c r="B183" s="20" t="s">
        <v>10</v>
      </c>
      <c r="C183" s="20" t="s">
        <v>353</v>
      </c>
      <c r="D183" s="20" t="s">
        <v>311</v>
      </c>
      <c r="E183" s="20" t="s">
        <v>354</v>
      </c>
      <c r="F183" s="21">
        <f t="shared" si="17"/>
        <v>0</v>
      </c>
      <c r="G183" s="21">
        <f t="shared" si="18"/>
        <v>0</v>
      </c>
      <c r="H183" s="21">
        <f t="shared" si="24"/>
        <v>0</v>
      </c>
      <c r="I183" s="21">
        <f t="shared" si="19"/>
        <v>0</v>
      </c>
      <c r="J183" s="21">
        <f t="shared" si="20"/>
        <v>0</v>
      </c>
      <c r="K183" s="21">
        <f t="shared" si="21"/>
        <v>0</v>
      </c>
      <c r="L183" s="22">
        <f t="shared" si="22"/>
        <v>0</v>
      </c>
      <c r="N183" t="str">
        <f t="shared" si="23"/>
        <v>Escludi</v>
      </c>
    </row>
    <row r="184" spans="1:14" ht="15" customHeight="1" thickBot="1" x14ac:dyDescent="0.4">
      <c r="A184" s="19">
        <v>38001</v>
      </c>
      <c r="B184" s="20" t="s">
        <v>80</v>
      </c>
      <c r="C184" s="20" t="s">
        <v>355</v>
      </c>
      <c r="D184" s="20" t="s">
        <v>311</v>
      </c>
      <c r="E184" s="20" t="s">
        <v>354</v>
      </c>
      <c r="F184" s="21">
        <f t="shared" si="17"/>
        <v>0</v>
      </c>
      <c r="G184" s="21">
        <f t="shared" si="18"/>
        <v>0</v>
      </c>
      <c r="H184" s="21">
        <f t="shared" si="24"/>
        <v>0</v>
      </c>
      <c r="I184" s="21">
        <f t="shared" si="19"/>
        <v>0</v>
      </c>
      <c r="J184" s="21">
        <f t="shared" si="20"/>
        <v>0</v>
      </c>
      <c r="K184" s="21">
        <f t="shared" si="21"/>
        <v>0</v>
      </c>
      <c r="L184" s="22">
        <f t="shared" si="22"/>
        <v>0</v>
      </c>
      <c r="N184" t="str">
        <f t="shared" si="23"/>
        <v>Escludi</v>
      </c>
    </row>
    <row r="185" spans="1:14" ht="15" customHeight="1" thickBot="1" x14ac:dyDescent="0.4">
      <c r="A185" s="19">
        <v>38001</v>
      </c>
      <c r="B185" s="20" t="s">
        <v>48</v>
      </c>
      <c r="C185" s="20" t="s">
        <v>356</v>
      </c>
      <c r="D185" s="20" t="s">
        <v>311</v>
      </c>
      <c r="E185" s="20" t="s">
        <v>354</v>
      </c>
      <c r="F185" s="21">
        <f t="shared" si="17"/>
        <v>0</v>
      </c>
      <c r="G185" s="21">
        <f t="shared" si="18"/>
        <v>0</v>
      </c>
      <c r="H185" s="21">
        <f t="shared" si="24"/>
        <v>0</v>
      </c>
      <c r="I185" s="21">
        <f t="shared" si="19"/>
        <v>0</v>
      </c>
      <c r="J185" s="21">
        <f t="shared" si="20"/>
        <v>0</v>
      </c>
      <c r="K185" s="21">
        <f t="shared" si="21"/>
        <v>0</v>
      </c>
      <c r="L185" s="22">
        <f t="shared" si="22"/>
        <v>0</v>
      </c>
      <c r="N185" t="str">
        <f t="shared" si="23"/>
        <v>Escludi</v>
      </c>
    </row>
    <row r="186" spans="1:14" ht="15" customHeight="1" thickBot="1" x14ac:dyDescent="0.4">
      <c r="A186" s="19">
        <v>38005</v>
      </c>
      <c r="B186" s="20" t="s">
        <v>10</v>
      </c>
      <c r="C186" s="20" t="s">
        <v>357</v>
      </c>
      <c r="D186" s="20" t="s">
        <v>311</v>
      </c>
      <c r="E186" s="20" t="s">
        <v>358</v>
      </c>
      <c r="F186" s="21">
        <f t="shared" si="17"/>
        <v>0</v>
      </c>
      <c r="G186" s="21">
        <f t="shared" si="18"/>
        <v>0</v>
      </c>
      <c r="H186" s="21">
        <f t="shared" si="24"/>
        <v>0</v>
      </c>
      <c r="I186" s="21">
        <f t="shared" si="19"/>
        <v>0</v>
      </c>
      <c r="J186" s="21">
        <f t="shared" si="20"/>
        <v>0</v>
      </c>
      <c r="K186" s="21">
        <f t="shared" si="21"/>
        <v>0</v>
      </c>
      <c r="L186" s="22">
        <f t="shared" si="22"/>
        <v>0</v>
      </c>
      <c r="N186" t="str">
        <f t="shared" si="23"/>
        <v>Escludi</v>
      </c>
    </row>
    <row r="187" spans="1:14" ht="15" customHeight="1" thickBot="1" x14ac:dyDescent="0.4">
      <c r="A187" s="19">
        <v>39999</v>
      </c>
      <c r="B187" s="20" t="s">
        <v>48</v>
      </c>
      <c r="C187" s="20" t="s">
        <v>359</v>
      </c>
      <c r="D187" s="20" t="s">
        <v>311</v>
      </c>
      <c r="E187" s="20" t="s">
        <v>360</v>
      </c>
      <c r="F187" s="21">
        <f t="shared" si="17"/>
        <v>0</v>
      </c>
      <c r="G187" s="21">
        <f t="shared" si="18"/>
        <v>0</v>
      </c>
      <c r="H187" s="21">
        <f t="shared" si="24"/>
        <v>0</v>
      </c>
      <c r="I187" s="21">
        <f t="shared" si="19"/>
        <v>0</v>
      </c>
      <c r="J187" s="21">
        <f t="shared" si="20"/>
        <v>0</v>
      </c>
      <c r="K187" s="21">
        <f t="shared" si="21"/>
        <v>0</v>
      </c>
      <c r="L187" s="22">
        <f t="shared" si="22"/>
        <v>0</v>
      </c>
      <c r="N187" t="str">
        <f t="shared" si="23"/>
        <v>Escludi</v>
      </c>
    </row>
    <row r="188" spans="1:14" ht="15" customHeight="1" thickBot="1" x14ac:dyDescent="0.4">
      <c r="A188" s="19">
        <v>39999</v>
      </c>
      <c r="B188" s="20" t="s">
        <v>10</v>
      </c>
      <c r="C188" s="20" t="s">
        <v>361</v>
      </c>
      <c r="D188" s="20" t="s">
        <v>311</v>
      </c>
      <c r="E188" s="20" t="s">
        <v>362</v>
      </c>
      <c r="F188" s="21">
        <f t="shared" si="17"/>
        <v>0</v>
      </c>
      <c r="G188" s="21">
        <f t="shared" si="18"/>
        <v>0</v>
      </c>
      <c r="H188" s="21">
        <f t="shared" si="24"/>
        <v>0</v>
      </c>
      <c r="I188" s="21">
        <f t="shared" si="19"/>
        <v>0</v>
      </c>
      <c r="J188" s="21">
        <f t="shared" si="20"/>
        <v>0</v>
      </c>
      <c r="K188" s="21">
        <f t="shared" si="21"/>
        <v>0</v>
      </c>
      <c r="L188" s="22">
        <f t="shared" si="22"/>
        <v>0</v>
      </c>
      <c r="N188" t="str">
        <f t="shared" si="23"/>
        <v>Escludi</v>
      </c>
    </row>
    <row r="189" spans="1:14" ht="15" customHeight="1" thickBot="1" x14ac:dyDescent="0.4">
      <c r="A189" s="19">
        <v>40011</v>
      </c>
      <c r="B189" s="20" t="s">
        <v>60</v>
      </c>
      <c r="C189" s="20" t="s">
        <v>363</v>
      </c>
      <c r="D189" s="20" t="s">
        <v>311</v>
      </c>
      <c r="E189" s="20" t="s">
        <v>364</v>
      </c>
      <c r="F189" s="21">
        <f t="shared" si="17"/>
        <v>0</v>
      </c>
      <c r="G189" s="21">
        <f t="shared" si="18"/>
        <v>0</v>
      </c>
      <c r="H189" s="21">
        <f t="shared" si="24"/>
        <v>0</v>
      </c>
      <c r="I189" s="21">
        <f t="shared" si="19"/>
        <v>0</v>
      </c>
      <c r="J189" s="21">
        <f t="shared" si="20"/>
        <v>0</v>
      </c>
      <c r="K189" s="21">
        <f t="shared" si="21"/>
        <v>0</v>
      </c>
      <c r="L189" s="22">
        <f t="shared" si="22"/>
        <v>0</v>
      </c>
      <c r="N189" t="str">
        <f t="shared" si="23"/>
        <v>Escludi</v>
      </c>
    </row>
    <row r="190" spans="1:14" ht="15" customHeight="1" thickBot="1" x14ac:dyDescent="0.4">
      <c r="A190" s="19">
        <v>40011</v>
      </c>
      <c r="B190" s="20" t="s">
        <v>80</v>
      </c>
      <c r="C190" s="20" t="s">
        <v>365</v>
      </c>
      <c r="D190" s="20" t="s">
        <v>311</v>
      </c>
      <c r="E190" s="20" t="s">
        <v>366</v>
      </c>
      <c r="F190" s="21">
        <f t="shared" si="17"/>
        <v>0</v>
      </c>
      <c r="G190" s="21">
        <f t="shared" si="18"/>
        <v>0</v>
      </c>
      <c r="H190" s="21">
        <f t="shared" si="24"/>
        <v>0</v>
      </c>
      <c r="I190" s="21">
        <f t="shared" si="19"/>
        <v>0</v>
      </c>
      <c r="J190" s="21">
        <f t="shared" si="20"/>
        <v>0</v>
      </c>
      <c r="K190" s="21">
        <f t="shared" si="21"/>
        <v>0</v>
      </c>
      <c r="L190" s="22">
        <f t="shared" si="22"/>
        <v>0</v>
      </c>
      <c r="N190" t="str">
        <f t="shared" si="23"/>
        <v>Escludi</v>
      </c>
    </row>
    <row r="191" spans="1:14" ht="15" customHeight="1" thickBot="1" x14ac:dyDescent="0.4">
      <c r="A191" s="19">
        <v>40011</v>
      </c>
      <c r="B191" s="20" t="s">
        <v>48</v>
      </c>
      <c r="C191" s="20" t="s">
        <v>367</v>
      </c>
      <c r="D191" s="20" t="s">
        <v>311</v>
      </c>
      <c r="E191" s="20" t="s">
        <v>368</v>
      </c>
      <c r="F191" s="21">
        <f t="shared" si="17"/>
        <v>0</v>
      </c>
      <c r="G191" s="21">
        <f t="shared" si="18"/>
        <v>0</v>
      </c>
      <c r="H191" s="21">
        <f t="shared" si="24"/>
        <v>0</v>
      </c>
      <c r="I191" s="21">
        <f t="shared" si="19"/>
        <v>0</v>
      </c>
      <c r="J191" s="21">
        <f t="shared" si="20"/>
        <v>0</v>
      </c>
      <c r="K191" s="21">
        <f t="shared" si="21"/>
        <v>0</v>
      </c>
      <c r="L191" s="22">
        <f t="shared" si="22"/>
        <v>0</v>
      </c>
      <c r="N191" t="str">
        <f t="shared" si="23"/>
        <v>Escludi</v>
      </c>
    </row>
    <row r="192" spans="1:14" ht="15" customHeight="1" thickBot="1" x14ac:dyDescent="0.4">
      <c r="A192" s="19">
        <v>40011</v>
      </c>
      <c r="B192" s="20" t="s">
        <v>10</v>
      </c>
      <c r="C192" s="20" t="s">
        <v>369</v>
      </c>
      <c r="D192" s="20" t="s">
        <v>311</v>
      </c>
      <c r="E192" s="20" t="s">
        <v>370</v>
      </c>
      <c r="F192" s="21">
        <f t="shared" si="17"/>
        <v>0</v>
      </c>
      <c r="G192" s="21">
        <f t="shared" si="18"/>
        <v>0</v>
      </c>
      <c r="H192" s="21">
        <f t="shared" si="24"/>
        <v>0</v>
      </c>
      <c r="I192" s="21">
        <f t="shared" si="19"/>
        <v>0</v>
      </c>
      <c r="J192" s="21">
        <f t="shared" si="20"/>
        <v>0</v>
      </c>
      <c r="K192" s="21">
        <f t="shared" si="21"/>
        <v>0</v>
      </c>
      <c r="L192" s="22">
        <f t="shared" si="22"/>
        <v>0</v>
      </c>
      <c r="M192" s="23"/>
      <c r="N192" t="str">
        <f t="shared" si="23"/>
        <v>Escludi</v>
      </c>
    </row>
    <row r="193" spans="1:14" ht="15" customHeight="1" thickBot="1" x14ac:dyDescent="0.4">
      <c r="A193" s="19">
        <v>40012</v>
      </c>
      <c r="B193" s="20" t="s">
        <v>10</v>
      </c>
      <c r="C193" s="20" t="s">
        <v>371</v>
      </c>
      <c r="D193" s="20" t="s">
        <v>311</v>
      </c>
      <c r="E193" s="20" t="s">
        <v>372</v>
      </c>
      <c r="F193" s="21">
        <f t="shared" si="17"/>
        <v>0</v>
      </c>
      <c r="G193" s="21">
        <f t="shared" si="18"/>
        <v>0</v>
      </c>
      <c r="H193" s="21">
        <f t="shared" si="24"/>
        <v>0</v>
      </c>
      <c r="I193" s="21">
        <f t="shared" si="19"/>
        <v>0</v>
      </c>
      <c r="J193" s="21">
        <f t="shared" si="20"/>
        <v>0</v>
      </c>
      <c r="K193" s="21">
        <f t="shared" si="21"/>
        <v>0</v>
      </c>
      <c r="L193" s="22">
        <f t="shared" si="22"/>
        <v>0</v>
      </c>
      <c r="M193" s="23"/>
      <c r="N193" t="str">
        <f t="shared" si="23"/>
        <v>Escludi</v>
      </c>
    </row>
    <row r="194" spans="1:14" ht="15" customHeight="1" thickBot="1" x14ac:dyDescent="0.4">
      <c r="A194" s="19">
        <v>41011</v>
      </c>
      <c r="B194" s="20" t="s">
        <v>80</v>
      </c>
      <c r="C194" s="20" t="s">
        <v>373</v>
      </c>
      <c r="D194" s="20" t="s">
        <v>311</v>
      </c>
      <c r="E194" s="20" t="s">
        <v>374</v>
      </c>
      <c r="F194" s="21">
        <f t="shared" si="17"/>
        <v>0</v>
      </c>
      <c r="G194" s="21">
        <f t="shared" si="18"/>
        <v>0</v>
      </c>
      <c r="H194" s="21">
        <f t="shared" si="24"/>
        <v>0</v>
      </c>
      <c r="I194" s="21">
        <f t="shared" si="19"/>
        <v>0</v>
      </c>
      <c r="J194" s="21">
        <f t="shared" si="20"/>
        <v>0</v>
      </c>
      <c r="K194" s="21">
        <f t="shared" si="21"/>
        <v>0</v>
      </c>
      <c r="L194" s="22">
        <f t="shared" si="22"/>
        <v>0</v>
      </c>
      <c r="N194" t="str">
        <f t="shared" si="23"/>
        <v>Escludi</v>
      </c>
    </row>
    <row r="195" spans="1:14" ht="15" customHeight="1" thickBot="1" x14ac:dyDescent="0.4">
      <c r="A195" s="19">
        <v>41011</v>
      </c>
      <c r="B195" s="20" t="s">
        <v>60</v>
      </c>
      <c r="C195" s="20" t="s">
        <v>375</v>
      </c>
      <c r="D195" s="20" t="s">
        <v>311</v>
      </c>
      <c r="E195" s="20" t="s">
        <v>374</v>
      </c>
      <c r="F195" s="21">
        <f t="shared" si="17"/>
        <v>0</v>
      </c>
      <c r="G195" s="21">
        <f t="shared" si="18"/>
        <v>0</v>
      </c>
      <c r="H195" s="21">
        <f t="shared" si="24"/>
        <v>0</v>
      </c>
      <c r="I195" s="21">
        <f t="shared" si="19"/>
        <v>0</v>
      </c>
      <c r="J195" s="21">
        <f t="shared" si="20"/>
        <v>0</v>
      </c>
      <c r="K195" s="21">
        <f t="shared" si="21"/>
        <v>0</v>
      </c>
      <c r="L195" s="22">
        <f t="shared" si="22"/>
        <v>0</v>
      </c>
      <c r="N195" t="str">
        <f t="shared" si="23"/>
        <v>Escludi</v>
      </c>
    </row>
    <row r="196" spans="1:14" ht="15" customHeight="1" thickBot="1" x14ac:dyDescent="0.4">
      <c r="A196" s="19">
        <v>41011</v>
      </c>
      <c r="B196" s="20" t="s">
        <v>10</v>
      </c>
      <c r="C196" s="20" t="s">
        <v>376</v>
      </c>
      <c r="D196" s="20" t="s">
        <v>311</v>
      </c>
      <c r="E196" s="20" t="s">
        <v>374</v>
      </c>
      <c r="F196" s="21">
        <f t="shared" si="17"/>
        <v>0</v>
      </c>
      <c r="G196" s="21">
        <f t="shared" si="18"/>
        <v>0</v>
      </c>
      <c r="H196" s="21">
        <f t="shared" si="24"/>
        <v>0</v>
      </c>
      <c r="I196" s="21">
        <f t="shared" si="19"/>
        <v>0</v>
      </c>
      <c r="J196" s="21">
        <f t="shared" si="20"/>
        <v>0</v>
      </c>
      <c r="K196" s="21">
        <f t="shared" si="21"/>
        <v>0</v>
      </c>
      <c r="L196" s="22">
        <f t="shared" si="22"/>
        <v>0</v>
      </c>
      <c r="N196" t="str">
        <f t="shared" si="23"/>
        <v>Escludi</v>
      </c>
    </row>
    <row r="197" spans="1:14" ht="15" customHeight="1" thickBot="1" x14ac:dyDescent="0.4">
      <c r="A197" s="19">
        <v>41021</v>
      </c>
      <c r="B197" s="20" t="s">
        <v>10</v>
      </c>
      <c r="C197" s="20" t="s">
        <v>377</v>
      </c>
      <c r="D197" s="20" t="s">
        <v>311</v>
      </c>
      <c r="E197" s="20" t="s">
        <v>378</v>
      </c>
      <c r="F197" s="21">
        <f t="shared" si="17"/>
        <v>0</v>
      </c>
      <c r="G197" s="21">
        <f t="shared" si="18"/>
        <v>0</v>
      </c>
      <c r="H197" s="21">
        <f t="shared" si="24"/>
        <v>0</v>
      </c>
      <c r="I197" s="21">
        <f t="shared" si="19"/>
        <v>0</v>
      </c>
      <c r="J197" s="21">
        <f t="shared" si="20"/>
        <v>0</v>
      </c>
      <c r="K197" s="21">
        <f t="shared" si="21"/>
        <v>0</v>
      </c>
      <c r="L197" s="22">
        <f t="shared" si="22"/>
        <v>0</v>
      </c>
      <c r="N197" t="str">
        <f t="shared" si="23"/>
        <v>Escludi</v>
      </c>
    </row>
    <row r="198" spans="1:14" ht="15" customHeight="1" thickBot="1" x14ac:dyDescent="0.4">
      <c r="A198" s="19">
        <v>41022</v>
      </c>
      <c r="B198" s="20" t="s">
        <v>10</v>
      </c>
      <c r="C198" s="20" t="s">
        <v>379</v>
      </c>
      <c r="D198" s="20" t="s">
        <v>311</v>
      </c>
      <c r="E198" s="20" t="s">
        <v>380</v>
      </c>
      <c r="F198" s="21">
        <f t="shared" si="17"/>
        <v>0</v>
      </c>
      <c r="G198" s="21">
        <f t="shared" si="18"/>
        <v>0</v>
      </c>
      <c r="H198" s="21">
        <f t="shared" si="24"/>
        <v>0</v>
      </c>
      <c r="I198" s="21">
        <f t="shared" si="19"/>
        <v>0</v>
      </c>
      <c r="J198" s="21">
        <f t="shared" si="20"/>
        <v>0</v>
      </c>
      <c r="K198" s="21">
        <f t="shared" si="21"/>
        <v>0</v>
      </c>
      <c r="L198" s="22">
        <f t="shared" si="22"/>
        <v>0</v>
      </c>
      <c r="N198" t="str">
        <f t="shared" si="23"/>
        <v>Escludi</v>
      </c>
    </row>
    <row r="199" spans="1:14" ht="15" customHeight="1" thickBot="1" x14ac:dyDescent="0.4">
      <c r="A199" s="19">
        <v>41023</v>
      </c>
      <c r="B199" s="20" t="s">
        <v>10</v>
      </c>
      <c r="C199" s="20" t="s">
        <v>381</v>
      </c>
      <c r="D199" s="20" t="s">
        <v>311</v>
      </c>
      <c r="E199" s="20" t="s">
        <v>382</v>
      </c>
      <c r="F199" s="21">
        <f t="shared" si="17"/>
        <v>0</v>
      </c>
      <c r="G199" s="21">
        <f t="shared" si="18"/>
        <v>0</v>
      </c>
      <c r="H199" s="21">
        <f t="shared" si="24"/>
        <v>0</v>
      </c>
      <c r="I199" s="21">
        <f t="shared" si="19"/>
        <v>0</v>
      </c>
      <c r="J199" s="21">
        <f t="shared" si="20"/>
        <v>0</v>
      </c>
      <c r="K199" s="21">
        <f t="shared" si="21"/>
        <v>0</v>
      </c>
      <c r="L199" s="22">
        <f t="shared" si="22"/>
        <v>0</v>
      </c>
      <c r="N199" t="str">
        <f t="shared" si="23"/>
        <v>Escludi</v>
      </c>
    </row>
    <row r="200" spans="1:14" ht="15" customHeight="1" thickBot="1" x14ac:dyDescent="0.4">
      <c r="A200" s="19">
        <v>41031</v>
      </c>
      <c r="B200" s="20" t="s">
        <v>10</v>
      </c>
      <c r="C200" s="20" t="s">
        <v>383</v>
      </c>
      <c r="D200" s="20" t="s">
        <v>311</v>
      </c>
      <c r="E200" s="20" t="s">
        <v>384</v>
      </c>
      <c r="F200" s="21">
        <f t="shared" ref="F200:F234" si="25">IFERROR(GetAccountRealBaseAmount($F$6,$A200,$B200,$F$5),0)</f>
        <v>0</v>
      </c>
      <c r="G200" s="21">
        <f t="shared" ref="G200:G234" si="26">IFERROR(GetAccountRealBaseAmount($G$6,$A200,$B200,$G$5),0)</f>
        <v>0</v>
      </c>
      <c r="H200" s="21">
        <f t="shared" si="24"/>
        <v>0</v>
      </c>
      <c r="I200" s="21">
        <f t="shared" ref="I200:I234" si="27">IFERROR(GetAccountRealBaseAmount($I$6,$A200,$B200,$I$5),0)</f>
        <v>0</v>
      </c>
      <c r="J200" s="21">
        <f t="shared" ref="J200:J234" si="28">IFERROR(GetAccountRealBaseAmount($J$6,$A200,$B200,$J$5),0)</f>
        <v>0</v>
      </c>
      <c r="K200" s="21">
        <f t="shared" ref="K200:K234" si="29">IFERROR(GetAccountRealBaseAmount($K$6,$A200,$B200,$K$5),0)</f>
        <v>0</v>
      </c>
      <c r="L200" s="22">
        <f t="shared" ref="L200:L263" si="30">+G200+F200+H200+I200+J200+K200</f>
        <v>0</v>
      </c>
      <c r="N200" t="str">
        <f t="shared" ref="N200:N234" si="31">IF(L200=0,"Escludi","Includi")</f>
        <v>Escludi</v>
      </c>
    </row>
    <row r="201" spans="1:14" ht="15" customHeight="1" thickBot="1" x14ac:dyDescent="0.4">
      <c r="A201" s="19">
        <v>41032</v>
      </c>
      <c r="B201" s="20" t="s">
        <v>10</v>
      </c>
      <c r="C201" s="20" t="s">
        <v>385</v>
      </c>
      <c r="D201" s="20" t="s">
        <v>311</v>
      </c>
      <c r="E201" s="20" t="s">
        <v>386</v>
      </c>
      <c r="F201" s="21">
        <f t="shared" si="25"/>
        <v>0</v>
      </c>
      <c r="G201" s="21">
        <f t="shared" si="26"/>
        <v>0</v>
      </c>
      <c r="H201" s="21">
        <f t="shared" si="24"/>
        <v>0</v>
      </c>
      <c r="I201" s="21">
        <f t="shared" si="27"/>
        <v>0</v>
      </c>
      <c r="J201" s="21">
        <f t="shared" si="28"/>
        <v>0</v>
      </c>
      <c r="K201" s="21">
        <f t="shared" si="29"/>
        <v>0</v>
      </c>
      <c r="L201" s="22">
        <f t="shared" si="30"/>
        <v>0</v>
      </c>
      <c r="N201" t="str">
        <f t="shared" si="31"/>
        <v>Escludi</v>
      </c>
    </row>
    <row r="202" spans="1:14" ht="15" customHeight="1" thickBot="1" x14ac:dyDescent="0.4">
      <c r="A202" s="19">
        <v>41033</v>
      </c>
      <c r="B202" s="20" t="s">
        <v>10</v>
      </c>
      <c r="C202" s="20" t="s">
        <v>387</v>
      </c>
      <c r="D202" s="20" t="s">
        <v>311</v>
      </c>
      <c r="E202" s="20" t="s">
        <v>388</v>
      </c>
      <c r="F202" s="21">
        <f t="shared" si="25"/>
        <v>0</v>
      </c>
      <c r="G202" s="21">
        <f t="shared" si="26"/>
        <v>0</v>
      </c>
      <c r="H202" s="21">
        <f t="shared" ref="H202:H234" si="32">IFERROR(GetAccountRealBaseAmount($H$7,$A202,$B202,$H$5),0)</f>
        <v>0</v>
      </c>
      <c r="I202" s="21">
        <f t="shared" si="27"/>
        <v>0</v>
      </c>
      <c r="J202" s="21">
        <f t="shared" si="28"/>
        <v>0</v>
      </c>
      <c r="K202" s="21">
        <f t="shared" si="29"/>
        <v>0</v>
      </c>
      <c r="L202" s="22">
        <f t="shared" si="30"/>
        <v>0</v>
      </c>
      <c r="N202" t="str">
        <f t="shared" si="31"/>
        <v>Escludi</v>
      </c>
    </row>
    <row r="203" spans="1:14" ht="15" customHeight="1" thickBot="1" x14ac:dyDescent="0.4">
      <c r="A203" s="19">
        <v>41041</v>
      </c>
      <c r="B203" s="20" t="s">
        <v>10</v>
      </c>
      <c r="C203" s="20" t="s">
        <v>389</v>
      </c>
      <c r="D203" s="20" t="s">
        <v>311</v>
      </c>
      <c r="E203" s="20" t="s">
        <v>390</v>
      </c>
      <c r="F203" s="21">
        <f t="shared" si="25"/>
        <v>0</v>
      </c>
      <c r="G203" s="21">
        <f t="shared" si="26"/>
        <v>0</v>
      </c>
      <c r="H203" s="21">
        <f t="shared" si="32"/>
        <v>0</v>
      </c>
      <c r="I203" s="21">
        <f t="shared" si="27"/>
        <v>0</v>
      </c>
      <c r="J203" s="21">
        <f t="shared" si="28"/>
        <v>0</v>
      </c>
      <c r="K203" s="21">
        <f t="shared" si="29"/>
        <v>0</v>
      </c>
      <c r="L203" s="22">
        <f t="shared" si="30"/>
        <v>0</v>
      </c>
      <c r="N203" t="str">
        <f t="shared" si="31"/>
        <v>Escludi</v>
      </c>
    </row>
    <row r="204" spans="1:14" ht="15" customHeight="1" thickBot="1" x14ac:dyDescent="0.4">
      <c r="A204" s="19">
        <v>41042</v>
      </c>
      <c r="B204" s="20" t="s">
        <v>10</v>
      </c>
      <c r="C204" s="20" t="s">
        <v>391</v>
      </c>
      <c r="D204" s="20" t="s">
        <v>311</v>
      </c>
      <c r="E204" s="20" t="s">
        <v>392</v>
      </c>
      <c r="F204" s="21">
        <f t="shared" si="25"/>
        <v>0</v>
      </c>
      <c r="G204" s="21">
        <f t="shared" si="26"/>
        <v>0</v>
      </c>
      <c r="H204" s="21">
        <f t="shared" si="32"/>
        <v>0</v>
      </c>
      <c r="I204" s="21">
        <f t="shared" si="27"/>
        <v>0</v>
      </c>
      <c r="J204" s="21">
        <f t="shared" si="28"/>
        <v>0</v>
      </c>
      <c r="K204" s="21">
        <f t="shared" si="29"/>
        <v>0</v>
      </c>
      <c r="L204" s="22">
        <f t="shared" si="30"/>
        <v>0</v>
      </c>
      <c r="N204" t="str">
        <f t="shared" si="31"/>
        <v>Escludi</v>
      </c>
    </row>
    <row r="205" spans="1:14" ht="15" customHeight="1" thickBot="1" x14ac:dyDescent="0.4">
      <c r="A205" s="19">
        <v>42011</v>
      </c>
      <c r="B205" s="20" t="s">
        <v>60</v>
      </c>
      <c r="C205" s="20" t="s">
        <v>393</v>
      </c>
      <c r="D205" s="20" t="s">
        <v>311</v>
      </c>
      <c r="E205" s="20" t="s">
        <v>394</v>
      </c>
      <c r="F205" s="21">
        <f t="shared" si="25"/>
        <v>0</v>
      </c>
      <c r="G205" s="21">
        <f t="shared" si="26"/>
        <v>0</v>
      </c>
      <c r="H205" s="21">
        <f t="shared" si="32"/>
        <v>0</v>
      </c>
      <c r="I205" s="21">
        <f t="shared" si="27"/>
        <v>0</v>
      </c>
      <c r="J205" s="21">
        <f t="shared" si="28"/>
        <v>0</v>
      </c>
      <c r="K205" s="21">
        <f t="shared" si="29"/>
        <v>0</v>
      </c>
      <c r="L205" s="22">
        <f t="shared" si="30"/>
        <v>0</v>
      </c>
      <c r="N205" t="str">
        <f t="shared" si="31"/>
        <v>Escludi</v>
      </c>
    </row>
    <row r="206" spans="1:14" ht="15" customHeight="1" thickBot="1" x14ac:dyDescent="0.4">
      <c r="A206" s="19">
        <v>42011</v>
      </c>
      <c r="B206" s="20" t="s">
        <v>80</v>
      </c>
      <c r="C206" s="20" t="s">
        <v>395</v>
      </c>
      <c r="D206" s="20" t="s">
        <v>311</v>
      </c>
      <c r="E206" s="20" t="s">
        <v>396</v>
      </c>
      <c r="F206" s="21">
        <f t="shared" si="25"/>
        <v>0</v>
      </c>
      <c r="G206" s="21">
        <f t="shared" si="26"/>
        <v>0</v>
      </c>
      <c r="H206" s="21">
        <f t="shared" si="32"/>
        <v>0</v>
      </c>
      <c r="I206" s="21">
        <f t="shared" si="27"/>
        <v>0</v>
      </c>
      <c r="J206" s="21">
        <f t="shared" si="28"/>
        <v>0</v>
      </c>
      <c r="K206" s="21">
        <f t="shared" si="29"/>
        <v>0</v>
      </c>
      <c r="L206" s="22">
        <f t="shared" si="30"/>
        <v>0</v>
      </c>
      <c r="N206" t="str">
        <f t="shared" si="31"/>
        <v>Escludi</v>
      </c>
    </row>
    <row r="207" spans="1:14" ht="15" customHeight="1" thickBot="1" x14ac:dyDescent="0.4">
      <c r="A207" s="19">
        <v>42011</v>
      </c>
      <c r="B207" s="20" t="s">
        <v>48</v>
      </c>
      <c r="C207" s="20" t="s">
        <v>397</v>
      </c>
      <c r="D207" s="20" t="s">
        <v>311</v>
      </c>
      <c r="E207" s="20" t="s">
        <v>398</v>
      </c>
      <c r="F207" s="21">
        <f t="shared" si="25"/>
        <v>0</v>
      </c>
      <c r="G207" s="21">
        <f t="shared" si="26"/>
        <v>0</v>
      </c>
      <c r="H207" s="21">
        <f t="shared" si="32"/>
        <v>5968103.75</v>
      </c>
      <c r="I207" s="21">
        <f t="shared" si="27"/>
        <v>0</v>
      </c>
      <c r="J207" s="21">
        <f t="shared" si="28"/>
        <v>0</v>
      </c>
      <c r="K207" s="21">
        <f t="shared" si="29"/>
        <v>0</v>
      </c>
      <c r="L207" s="22">
        <f t="shared" si="30"/>
        <v>5968103.75</v>
      </c>
      <c r="N207" t="str">
        <f t="shared" si="31"/>
        <v>Includi</v>
      </c>
    </row>
    <row r="208" spans="1:14" ht="15" customHeight="1" thickBot="1" x14ac:dyDescent="0.4">
      <c r="A208" s="19">
        <v>42011</v>
      </c>
      <c r="B208" s="20" t="s">
        <v>87</v>
      </c>
      <c r="C208" s="20" t="s">
        <v>399</v>
      </c>
      <c r="D208" s="20" t="s">
        <v>311</v>
      </c>
      <c r="E208" s="20" t="s">
        <v>400</v>
      </c>
      <c r="F208" s="21">
        <f t="shared" si="25"/>
        <v>0</v>
      </c>
      <c r="G208" s="21">
        <f t="shared" si="26"/>
        <v>0</v>
      </c>
      <c r="H208" s="21">
        <f t="shared" si="32"/>
        <v>0</v>
      </c>
      <c r="I208" s="21">
        <f t="shared" si="27"/>
        <v>0</v>
      </c>
      <c r="J208" s="21">
        <f t="shared" si="28"/>
        <v>0</v>
      </c>
      <c r="K208" s="21">
        <f t="shared" si="29"/>
        <v>0</v>
      </c>
      <c r="L208" s="22">
        <f t="shared" si="30"/>
        <v>0</v>
      </c>
      <c r="N208" t="str">
        <f t="shared" si="31"/>
        <v>Escludi</v>
      </c>
    </row>
    <row r="209" spans="1:14" ht="15" customHeight="1" thickBot="1" x14ac:dyDescent="0.4">
      <c r="A209" s="19">
        <v>42011</v>
      </c>
      <c r="B209" s="20" t="s">
        <v>10</v>
      </c>
      <c r="C209" s="20" t="s">
        <v>401</v>
      </c>
      <c r="D209" s="20" t="s">
        <v>311</v>
      </c>
      <c r="E209" s="20" t="s">
        <v>402</v>
      </c>
      <c r="F209" s="21">
        <f t="shared" si="25"/>
        <v>0</v>
      </c>
      <c r="G209" s="21">
        <f t="shared" si="26"/>
        <v>0</v>
      </c>
      <c r="H209" s="21">
        <f t="shared" si="32"/>
        <v>748987189.03999996</v>
      </c>
      <c r="I209" s="21">
        <f t="shared" si="27"/>
        <v>0</v>
      </c>
      <c r="J209" s="21">
        <f t="shared" si="28"/>
        <v>0</v>
      </c>
      <c r="K209" s="21">
        <f t="shared" si="29"/>
        <v>0</v>
      </c>
      <c r="L209" s="22">
        <f t="shared" si="30"/>
        <v>748987189.03999996</v>
      </c>
      <c r="N209" t="str">
        <f t="shared" si="31"/>
        <v>Includi</v>
      </c>
    </row>
    <row r="210" spans="1:14" ht="15" customHeight="1" thickBot="1" x14ac:dyDescent="0.4">
      <c r="A210" s="19">
        <v>42020</v>
      </c>
      <c r="B210" s="20" t="s">
        <v>60</v>
      </c>
      <c r="C210" s="20" t="s">
        <v>403</v>
      </c>
      <c r="D210" s="20" t="s">
        <v>311</v>
      </c>
      <c r="E210" s="20" t="s">
        <v>404</v>
      </c>
      <c r="F210" s="21">
        <f t="shared" si="25"/>
        <v>0</v>
      </c>
      <c r="G210" s="21">
        <f t="shared" si="26"/>
        <v>0</v>
      </c>
      <c r="H210" s="21">
        <f t="shared" si="32"/>
        <v>0</v>
      </c>
      <c r="I210" s="21">
        <f t="shared" si="27"/>
        <v>0</v>
      </c>
      <c r="J210" s="21">
        <f t="shared" si="28"/>
        <v>0</v>
      </c>
      <c r="K210" s="21">
        <f t="shared" si="29"/>
        <v>0</v>
      </c>
      <c r="L210" s="22">
        <f t="shared" si="30"/>
        <v>0</v>
      </c>
      <c r="N210" t="str">
        <f t="shared" si="31"/>
        <v>Escludi</v>
      </c>
    </row>
    <row r="211" spans="1:14" ht="15" customHeight="1" thickBot="1" x14ac:dyDescent="0.4">
      <c r="A211" s="19">
        <v>42021</v>
      </c>
      <c r="B211" s="20" t="s">
        <v>10</v>
      </c>
      <c r="C211" s="20" t="s">
        <v>405</v>
      </c>
      <c r="D211" s="20" t="s">
        <v>311</v>
      </c>
      <c r="E211" s="20" t="s">
        <v>406</v>
      </c>
      <c r="F211" s="21">
        <f t="shared" si="25"/>
        <v>0</v>
      </c>
      <c r="G211" s="21">
        <f t="shared" si="26"/>
        <v>0</v>
      </c>
      <c r="H211" s="21">
        <f t="shared" si="32"/>
        <v>161600</v>
      </c>
      <c r="I211" s="21">
        <f t="shared" si="27"/>
        <v>0</v>
      </c>
      <c r="J211" s="21">
        <f t="shared" si="28"/>
        <v>0</v>
      </c>
      <c r="K211" s="21">
        <f t="shared" si="29"/>
        <v>0</v>
      </c>
      <c r="L211" s="22">
        <f t="shared" si="30"/>
        <v>161600</v>
      </c>
      <c r="N211" t="str">
        <f t="shared" si="31"/>
        <v>Includi</v>
      </c>
    </row>
    <row r="212" spans="1:14" ht="15" customHeight="1" thickBot="1" x14ac:dyDescent="0.4">
      <c r="A212" s="19">
        <v>43011</v>
      </c>
      <c r="B212" s="20" t="s">
        <v>77</v>
      </c>
      <c r="C212" s="20" t="s">
        <v>407</v>
      </c>
      <c r="D212" s="20" t="s">
        <v>311</v>
      </c>
      <c r="E212" s="20" t="s">
        <v>408</v>
      </c>
      <c r="F212" s="21">
        <f t="shared" si="25"/>
        <v>0</v>
      </c>
      <c r="G212" s="21">
        <f t="shared" si="26"/>
        <v>0</v>
      </c>
      <c r="H212" s="21">
        <f t="shared" si="32"/>
        <v>0</v>
      </c>
      <c r="I212" s="21">
        <f t="shared" si="27"/>
        <v>0</v>
      </c>
      <c r="J212" s="21">
        <f t="shared" si="28"/>
        <v>0</v>
      </c>
      <c r="K212" s="21">
        <f t="shared" si="29"/>
        <v>0</v>
      </c>
      <c r="L212" s="22">
        <f t="shared" si="30"/>
        <v>0</v>
      </c>
      <c r="N212" t="str">
        <f t="shared" si="31"/>
        <v>Escludi</v>
      </c>
    </row>
    <row r="213" spans="1:14" ht="15" customHeight="1" thickBot="1" x14ac:dyDescent="0.4">
      <c r="A213" s="19">
        <v>43011</v>
      </c>
      <c r="B213" s="20" t="s">
        <v>60</v>
      </c>
      <c r="C213" s="20" t="s">
        <v>409</v>
      </c>
      <c r="D213" s="20" t="s">
        <v>311</v>
      </c>
      <c r="E213" s="20" t="s">
        <v>410</v>
      </c>
      <c r="F213" s="21">
        <f t="shared" si="25"/>
        <v>0</v>
      </c>
      <c r="G213" s="21">
        <f t="shared" si="26"/>
        <v>0</v>
      </c>
      <c r="H213" s="21">
        <f t="shared" si="32"/>
        <v>0</v>
      </c>
      <c r="I213" s="21">
        <f t="shared" si="27"/>
        <v>0</v>
      </c>
      <c r="J213" s="21">
        <f t="shared" si="28"/>
        <v>0</v>
      </c>
      <c r="K213" s="21">
        <f t="shared" si="29"/>
        <v>0</v>
      </c>
      <c r="L213" s="22">
        <f t="shared" si="30"/>
        <v>0</v>
      </c>
      <c r="N213" t="str">
        <f t="shared" si="31"/>
        <v>Escludi</v>
      </c>
    </row>
    <row r="214" spans="1:14" ht="15" customHeight="1" thickBot="1" x14ac:dyDescent="0.4">
      <c r="A214" s="19">
        <v>43011</v>
      </c>
      <c r="B214" s="20" t="s">
        <v>80</v>
      </c>
      <c r="C214" s="20" t="s">
        <v>411</v>
      </c>
      <c r="D214" s="20" t="s">
        <v>311</v>
      </c>
      <c r="E214" s="20" t="s">
        <v>412</v>
      </c>
      <c r="F214" s="21">
        <f t="shared" si="25"/>
        <v>0</v>
      </c>
      <c r="G214" s="21">
        <f t="shared" si="26"/>
        <v>0</v>
      </c>
      <c r="H214" s="21">
        <f t="shared" si="32"/>
        <v>0</v>
      </c>
      <c r="I214" s="21">
        <f t="shared" si="27"/>
        <v>0</v>
      </c>
      <c r="J214" s="21">
        <f t="shared" si="28"/>
        <v>0</v>
      </c>
      <c r="K214" s="21">
        <f t="shared" si="29"/>
        <v>0</v>
      </c>
      <c r="L214" s="22">
        <f t="shared" si="30"/>
        <v>0</v>
      </c>
      <c r="N214" t="str">
        <f t="shared" si="31"/>
        <v>Escludi</v>
      </c>
    </row>
    <row r="215" spans="1:14" ht="15" customHeight="1" thickBot="1" x14ac:dyDescent="0.4">
      <c r="A215" s="19">
        <v>43011</v>
      </c>
      <c r="B215" s="20" t="s">
        <v>48</v>
      </c>
      <c r="C215" s="20" t="s">
        <v>413</v>
      </c>
      <c r="D215" s="20" t="s">
        <v>311</v>
      </c>
      <c r="E215" s="20" t="s">
        <v>414</v>
      </c>
      <c r="F215" s="21">
        <f t="shared" si="25"/>
        <v>0</v>
      </c>
      <c r="G215" s="21">
        <f t="shared" si="26"/>
        <v>0</v>
      </c>
      <c r="H215" s="21">
        <f t="shared" si="32"/>
        <v>0</v>
      </c>
      <c r="I215" s="21">
        <f t="shared" si="27"/>
        <v>0</v>
      </c>
      <c r="J215" s="21">
        <f t="shared" si="28"/>
        <v>0</v>
      </c>
      <c r="K215" s="21">
        <f t="shared" si="29"/>
        <v>0</v>
      </c>
      <c r="L215" s="22">
        <f t="shared" si="30"/>
        <v>0</v>
      </c>
      <c r="N215" t="str">
        <f t="shared" si="31"/>
        <v>Escludi</v>
      </c>
    </row>
    <row r="216" spans="1:14" ht="15" customHeight="1" thickBot="1" x14ac:dyDescent="0.4">
      <c r="A216" s="19">
        <v>43011</v>
      </c>
      <c r="B216" s="20" t="s">
        <v>87</v>
      </c>
      <c r="C216" s="20" t="s">
        <v>415</v>
      </c>
      <c r="D216" s="20" t="s">
        <v>311</v>
      </c>
      <c r="E216" s="20" t="s">
        <v>416</v>
      </c>
      <c r="F216" s="21">
        <f t="shared" si="25"/>
        <v>0</v>
      </c>
      <c r="G216" s="21">
        <f t="shared" si="26"/>
        <v>0</v>
      </c>
      <c r="H216" s="21">
        <f t="shared" si="32"/>
        <v>0</v>
      </c>
      <c r="I216" s="21">
        <f t="shared" si="27"/>
        <v>0</v>
      </c>
      <c r="J216" s="21">
        <f t="shared" si="28"/>
        <v>0</v>
      </c>
      <c r="K216" s="21">
        <f t="shared" si="29"/>
        <v>0</v>
      </c>
      <c r="L216" s="22">
        <f t="shared" si="30"/>
        <v>0</v>
      </c>
      <c r="N216" t="str">
        <f t="shared" si="31"/>
        <v>Escludi</v>
      </c>
    </row>
    <row r="217" spans="1:14" ht="15" customHeight="1" thickBot="1" x14ac:dyDescent="0.4">
      <c r="A217" s="19">
        <v>43011</v>
      </c>
      <c r="B217" s="20" t="s">
        <v>10</v>
      </c>
      <c r="C217" s="20" t="s">
        <v>417</v>
      </c>
      <c r="D217" s="20" t="s">
        <v>311</v>
      </c>
      <c r="E217" s="20" t="s">
        <v>418</v>
      </c>
      <c r="F217" s="21">
        <f t="shared" si="25"/>
        <v>0</v>
      </c>
      <c r="G217" s="21">
        <f t="shared" si="26"/>
        <v>0</v>
      </c>
      <c r="H217" s="21">
        <f t="shared" si="32"/>
        <v>0</v>
      </c>
      <c r="I217" s="21">
        <f t="shared" si="27"/>
        <v>0</v>
      </c>
      <c r="J217" s="21">
        <f t="shared" si="28"/>
        <v>0</v>
      </c>
      <c r="K217" s="21">
        <f t="shared" si="29"/>
        <v>0</v>
      </c>
      <c r="L217" s="22">
        <f t="shared" si="30"/>
        <v>0</v>
      </c>
      <c r="N217" t="str">
        <f t="shared" si="31"/>
        <v>Escludi</v>
      </c>
    </row>
    <row r="218" spans="1:14" ht="15" customHeight="1" thickBot="1" x14ac:dyDescent="0.4">
      <c r="A218" s="19">
        <v>44001</v>
      </c>
      <c r="B218" s="20" t="s">
        <v>80</v>
      </c>
      <c r="C218" s="20" t="s">
        <v>419</v>
      </c>
      <c r="D218" s="20" t="s">
        <v>311</v>
      </c>
      <c r="E218" s="20" t="s">
        <v>420</v>
      </c>
      <c r="F218" s="21">
        <f t="shared" si="25"/>
        <v>0</v>
      </c>
      <c r="G218" s="21">
        <f t="shared" si="26"/>
        <v>0</v>
      </c>
      <c r="H218" s="21">
        <f t="shared" si="32"/>
        <v>0</v>
      </c>
      <c r="I218" s="21">
        <f t="shared" si="27"/>
        <v>0</v>
      </c>
      <c r="J218" s="21">
        <f t="shared" si="28"/>
        <v>0</v>
      </c>
      <c r="K218" s="21">
        <f t="shared" si="29"/>
        <v>0</v>
      </c>
      <c r="L218" s="22">
        <f t="shared" si="30"/>
        <v>0</v>
      </c>
      <c r="N218" t="str">
        <f t="shared" si="31"/>
        <v>Escludi</v>
      </c>
    </row>
    <row r="219" spans="1:14" ht="15" customHeight="1" thickBot="1" x14ac:dyDescent="0.4">
      <c r="A219" s="19">
        <v>44013</v>
      </c>
      <c r="B219" s="20" t="s">
        <v>80</v>
      </c>
      <c r="C219" s="20" t="s">
        <v>421</v>
      </c>
      <c r="D219" s="20" t="s">
        <v>311</v>
      </c>
      <c r="E219" s="20" t="s">
        <v>422</v>
      </c>
      <c r="F219" s="21">
        <f t="shared" si="25"/>
        <v>0</v>
      </c>
      <c r="G219" s="21">
        <f t="shared" si="26"/>
        <v>0</v>
      </c>
      <c r="H219" s="21">
        <f t="shared" si="32"/>
        <v>0</v>
      </c>
      <c r="I219" s="21">
        <f t="shared" si="27"/>
        <v>0</v>
      </c>
      <c r="J219" s="21">
        <f t="shared" si="28"/>
        <v>0</v>
      </c>
      <c r="K219" s="21">
        <f t="shared" si="29"/>
        <v>0</v>
      </c>
      <c r="L219" s="22">
        <f t="shared" si="30"/>
        <v>0</v>
      </c>
      <c r="N219" t="str">
        <f t="shared" si="31"/>
        <v>Escludi</v>
      </c>
    </row>
    <row r="220" spans="1:14" ht="15" customHeight="1" thickBot="1" x14ac:dyDescent="0.4">
      <c r="A220" s="19">
        <v>44014</v>
      </c>
      <c r="B220" s="20" t="s">
        <v>80</v>
      </c>
      <c r="C220" s="20" t="s">
        <v>423</v>
      </c>
      <c r="D220" s="20" t="s">
        <v>311</v>
      </c>
      <c r="E220" s="20" t="s">
        <v>424</v>
      </c>
      <c r="F220" s="21">
        <f t="shared" si="25"/>
        <v>0</v>
      </c>
      <c r="G220" s="21">
        <f t="shared" si="26"/>
        <v>0</v>
      </c>
      <c r="H220" s="21">
        <f t="shared" si="32"/>
        <v>0</v>
      </c>
      <c r="I220" s="21">
        <f t="shared" si="27"/>
        <v>0</v>
      </c>
      <c r="J220" s="21">
        <f t="shared" si="28"/>
        <v>0</v>
      </c>
      <c r="K220" s="21">
        <f t="shared" si="29"/>
        <v>0</v>
      </c>
      <c r="L220" s="22">
        <f t="shared" si="30"/>
        <v>0</v>
      </c>
      <c r="N220" t="str">
        <f t="shared" si="31"/>
        <v>Escludi</v>
      </c>
    </row>
    <row r="221" spans="1:14" ht="15" customHeight="1" thickBot="1" x14ac:dyDescent="0.4">
      <c r="A221" s="24">
        <v>44015</v>
      </c>
      <c r="B221" s="25" t="s">
        <v>80</v>
      </c>
      <c r="C221" s="25" t="s">
        <v>425</v>
      </c>
      <c r="D221" s="25" t="s">
        <v>311</v>
      </c>
      <c r="E221" s="25" t="s">
        <v>426</v>
      </c>
      <c r="F221" s="26">
        <f t="shared" si="25"/>
        <v>0</v>
      </c>
      <c r="G221" s="26">
        <f t="shared" si="26"/>
        <v>0</v>
      </c>
      <c r="H221" s="21">
        <f t="shared" si="32"/>
        <v>0</v>
      </c>
      <c r="I221" s="26">
        <f t="shared" si="27"/>
        <v>0</v>
      </c>
      <c r="J221" s="21">
        <f t="shared" si="28"/>
        <v>0</v>
      </c>
      <c r="K221" s="21">
        <f t="shared" si="29"/>
        <v>0</v>
      </c>
      <c r="L221" s="22">
        <f t="shared" si="30"/>
        <v>0</v>
      </c>
      <c r="N221" t="str">
        <f t="shared" si="31"/>
        <v>Escludi</v>
      </c>
    </row>
    <row r="222" spans="1:14" ht="15" customHeight="1" thickBot="1" x14ac:dyDescent="0.4">
      <c r="A222" s="24">
        <v>44016</v>
      </c>
      <c r="B222" s="25" t="s">
        <v>80</v>
      </c>
      <c r="C222" s="25" t="s">
        <v>427</v>
      </c>
      <c r="D222" s="25" t="s">
        <v>311</v>
      </c>
      <c r="E222" s="25" t="s">
        <v>428</v>
      </c>
      <c r="F222" s="26">
        <f t="shared" si="25"/>
        <v>0</v>
      </c>
      <c r="G222" s="26">
        <f t="shared" si="26"/>
        <v>0</v>
      </c>
      <c r="H222" s="21">
        <f t="shared" si="32"/>
        <v>0</v>
      </c>
      <c r="I222" s="26">
        <f t="shared" si="27"/>
        <v>0</v>
      </c>
      <c r="J222" s="21">
        <f t="shared" si="28"/>
        <v>0</v>
      </c>
      <c r="K222" s="21">
        <f t="shared" si="29"/>
        <v>0</v>
      </c>
      <c r="L222" s="22">
        <f t="shared" si="30"/>
        <v>0</v>
      </c>
      <c r="N222" t="str">
        <f t="shared" si="31"/>
        <v>Escludi</v>
      </c>
    </row>
    <row r="223" spans="1:14" ht="15" customHeight="1" thickBot="1" x14ac:dyDescent="0.4">
      <c r="A223" s="19">
        <v>44017</v>
      </c>
      <c r="B223" s="20" t="s">
        <v>80</v>
      </c>
      <c r="C223" s="20" t="s">
        <v>429</v>
      </c>
      <c r="D223" s="20" t="s">
        <v>311</v>
      </c>
      <c r="E223" s="20" t="s">
        <v>430</v>
      </c>
      <c r="F223" s="21">
        <f t="shared" si="25"/>
        <v>0</v>
      </c>
      <c r="G223" s="21">
        <f t="shared" si="26"/>
        <v>0</v>
      </c>
      <c r="H223" s="21">
        <f t="shared" si="32"/>
        <v>0</v>
      </c>
      <c r="I223" s="21">
        <f t="shared" si="27"/>
        <v>0</v>
      </c>
      <c r="J223" s="21">
        <f t="shared" si="28"/>
        <v>0</v>
      </c>
      <c r="K223" s="21">
        <f t="shared" si="29"/>
        <v>0</v>
      </c>
      <c r="L223" s="22">
        <f t="shared" si="30"/>
        <v>0</v>
      </c>
      <c r="N223" t="str">
        <f t="shared" si="31"/>
        <v>Escludi</v>
      </c>
    </row>
    <row r="224" spans="1:14" ht="15" customHeight="1" thickBot="1" x14ac:dyDescent="0.4">
      <c r="A224" s="19">
        <v>44018</v>
      </c>
      <c r="B224" s="20" t="s">
        <v>80</v>
      </c>
      <c r="C224" s="20" t="s">
        <v>431</v>
      </c>
      <c r="D224" s="20" t="s">
        <v>311</v>
      </c>
      <c r="E224" s="20" t="s">
        <v>432</v>
      </c>
      <c r="F224" s="21">
        <f t="shared" si="25"/>
        <v>0</v>
      </c>
      <c r="G224" s="21">
        <f t="shared" si="26"/>
        <v>0</v>
      </c>
      <c r="H224" s="21">
        <f t="shared" si="32"/>
        <v>0</v>
      </c>
      <c r="I224" s="21">
        <f t="shared" si="27"/>
        <v>0</v>
      </c>
      <c r="J224" s="21">
        <f t="shared" si="28"/>
        <v>0</v>
      </c>
      <c r="K224" s="21">
        <f t="shared" si="29"/>
        <v>0</v>
      </c>
      <c r="L224" s="22">
        <f t="shared" si="30"/>
        <v>0</v>
      </c>
      <c r="N224" t="str">
        <f t="shared" si="31"/>
        <v>Escludi</v>
      </c>
    </row>
    <row r="225" spans="1:14" ht="15" customHeight="1" thickBot="1" x14ac:dyDescent="0.4">
      <c r="A225" s="19">
        <v>44019</v>
      </c>
      <c r="B225" s="20" t="s">
        <v>80</v>
      </c>
      <c r="C225" s="20" t="s">
        <v>433</v>
      </c>
      <c r="D225" s="20" t="s">
        <v>311</v>
      </c>
      <c r="E225" s="20" t="s">
        <v>434</v>
      </c>
      <c r="F225" s="21">
        <f t="shared" si="25"/>
        <v>0</v>
      </c>
      <c r="G225" s="21">
        <f t="shared" si="26"/>
        <v>0</v>
      </c>
      <c r="H225" s="21">
        <f t="shared" si="32"/>
        <v>0</v>
      </c>
      <c r="I225" s="21">
        <f t="shared" si="27"/>
        <v>0</v>
      </c>
      <c r="J225" s="21">
        <f t="shared" si="28"/>
        <v>0</v>
      </c>
      <c r="K225" s="21">
        <f t="shared" si="29"/>
        <v>0</v>
      </c>
      <c r="L225" s="22">
        <f t="shared" si="30"/>
        <v>0</v>
      </c>
      <c r="N225" t="str">
        <f t="shared" si="31"/>
        <v>Escludi</v>
      </c>
    </row>
    <row r="226" spans="1:14" ht="15" customHeight="1" thickBot="1" x14ac:dyDescent="0.4">
      <c r="A226" s="19">
        <v>44020</v>
      </c>
      <c r="B226" s="20" t="s">
        <v>80</v>
      </c>
      <c r="C226" s="20" t="s">
        <v>435</v>
      </c>
      <c r="D226" s="20" t="s">
        <v>311</v>
      </c>
      <c r="E226" s="20" t="s">
        <v>436</v>
      </c>
      <c r="F226" s="21">
        <f t="shared" si="25"/>
        <v>0</v>
      </c>
      <c r="G226" s="21">
        <f t="shared" si="26"/>
        <v>0</v>
      </c>
      <c r="H226" s="21">
        <f t="shared" si="32"/>
        <v>0</v>
      </c>
      <c r="I226" s="21">
        <f t="shared" si="27"/>
        <v>0</v>
      </c>
      <c r="J226" s="21">
        <f t="shared" si="28"/>
        <v>0</v>
      </c>
      <c r="K226" s="21">
        <f t="shared" si="29"/>
        <v>0</v>
      </c>
      <c r="L226" s="22">
        <f t="shared" si="30"/>
        <v>0</v>
      </c>
      <c r="N226" t="str">
        <f t="shared" si="31"/>
        <v>Escludi</v>
      </c>
    </row>
    <row r="227" spans="1:14" ht="15" customHeight="1" thickBot="1" x14ac:dyDescent="0.4">
      <c r="A227" s="19">
        <v>44021</v>
      </c>
      <c r="B227" s="20" t="s">
        <v>80</v>
      </c>
      <c r="C227" s="20" t="s">
        <v>437</v>
      </c>
      <c r="D227" s="20" t="s">
        <v>311</v>
      </c>
      <c r="E227" s="20" t="s">
        <v>438</v>
      </c>
      <c r="F227" s="21">
        <f t="shared" si="25"/>
        <v>0</v>
      </c>
      <c r="G227" s="21">
        <f t="shared" si="26"/>
        <v>0</v>
      </c>
      <c r="H227" s="21">
        <f t="shared" si="32"/>
        <v>0</v>
      </c>
      <c r="I227" s="21">
        <f t="shared" si="27"/>
        <v>0</v>
      </c>
      <c r="J227" s="21">
        <f t="shared" si="28"/>
        <v>0</v>
      </c>
      <c r="K227" s="21">
        <f t="shared" si="29"/>
        <v>0</v>
      </c>
      <c r="L227" s="22">
        <f t="shared" si="30"/>
        <v>0</v>
      </c>
      <c r="N227" t="str">
        <f t="shared" si="31"/>
        <v>Escludi</v>
      </c>
    </row>
    <row r="228" spans="1:14" ht="15" customHeight="1" thickBot="1" x14ac:dyDescent="0.4">
      <c r="A228" s="19">
        <v>44022</v>
      </c>
      <c r="B228" s="20" t="s">
        <v>80</v>
      </c>
      <c r="C228" s="20" t="s">
        <v>439</v>
      </c>
      <c r="D228" s="20" t="s">
        <v>311</v>
      </c>
      <c r="E228" s="20" t="s">
        <v>440</v>
      </c>
      <c r="F228" s="21">
        <f t="shared" si="25"/>
        <v>0</v>
      </c>
      <c r="G228" s="21">
        <f t="shared" si="26"/>
        <v>0</v>
      </c>
      <c r="H228" s="21">
        <f t="shared" si="32"/>
        <v>0</v>
      </c>
      <c r="I228" s="21">
        <f t="shared" si="27"/>
        <v>0</v>
      </c>
      <c r="J228" s="21">
        <f t="shared" si="28"/>
        <v>0</v>
      </c>
      <c r="K228" s="21">
        <f t="shared" si="29"/>
        <v>0</v>
      </c>
      <c r="L228" s="22">
        <f t="shared" si="30"/>
        <v>0</v>
      </c>
      <c r="N228" t="str">
        <f t="shared" si="31"/>
        <v>Escludi</v>
      </c>
    </row>
    <row r="229" spans="1:14" ht="15" customHeight="1" thickBot="1" x14ac:dyDescent="0.4">
      <c r="A229" s="19">
        <v>44023</v>
      </c>
      <c r="B229" s="20" t="s">
        <v>80</v>
      </c>
      <c r="C229" s="20" t="s">
        <v>441</v>
      </c>
      <c r="D229" s="20" t="s">
        <v>311</v>
      </c>
      <c r="E229" s="20" t="s">
        <v>440</v>
      </c>
      <c r="F229" s="21">
        <f t="shared" si="25"/>
        <v>0</v>
      </c>
      <c r="G229" s="21">
        <f t="shared" si="26"/>
        <v>0</v>
      </c>
      <c r="H229" s="21">
        <f t="shared" si="32"/>
        <v>0</v>
      </c>
      <c r="I229" s="21">
        <f t="shared" si="27"/>
        <v>0</v>
      </c>
      <c r="J229" s="21">
        <f t="shared" si="28"/>
        <v>0</v>
      </c>
      <c r="K229" s="21">
        <f t="shared" si="29"/>
        <v>0</v>
      </c>
      <c r="L229" s="22">
        <f t="shared" si="30"/>
        <v>0</v>
      </c>
      <c r="N229" t="str">
        <f t="shared" si="31"/>
        <v>Escludi</v>
      </c>
    </row>
    <row r="230" spans="1:14" ht="15" customHeight="1" thickBot="1" x14ac:dyDescent="0.4">
      <c r="A230" s="19">
        <v>44024</v>
      </c>
      <c r="B230" s="20" t="s">
        <v>80</v>
      </c>
      <c r="C230" s="20" t="s">
        <v>442</v>
      </c>
      <c r="D230" s="20" t="s">
        <v>311</v>
      </c>
      <c r="E230" s="20" t="s">
        <v>440</v>
      </c>
      <c r="F230" s="21">
        <f t="shared" si="25"/>
        <v>0</v>
      </c>
      <c r="G230" s="21">
        <f t="shared" si="26"/>
        <v>0</v>
      </c>
      <c r="H230" s="21">
        <f t="shared" si="32"/>
        <v>0</v>
      </c>
      <c r="I230" s="21">
        <f t="shared" si="27"/>
        <v>0</v>
      </c>
      <c r="J230" s="21">
        <f t="shared" si="28"/>
        <v>0</v>
      </c>
      <c r="K230" s="21">
        <f t="shared" si="29"/>
        <v>0</v>
      </c>
      <c r="L230" s="22">
        <f t="shared" si="30"/>
        <v>0</v>
      </c>
      <c r="N230" t="str">
        <f t="shared" si="31"/>
        <v>Escludi</v>
      </c>
    </row>
    <row r="231" spans="1:14" ht="15" customHeight="1" thickBot="1" x14ac:dyDescent="0.4">
      <c r="A231" s="19">
        <v>44100</v>
      </c>
      <c r="B231" s="20" t="s">
        <v>80</v>
      </c>
      <c r="C231" s="20" t="s">
        <v>443</v>
      </c>
      <c r="D231" s="20" t="s">
        <v>311</v>
      </c>
      <c r="E231" s="20" t="s">
        <v>444</v>
      </c>
      <c r="F231" s="21">
        <f t="shared" si="25"/>
        <v>0</v>
      </c>
      <c r="G231" s="21">
        <f t="shared" si="26"/>
        <v>0</v>
      </c>
      <c r="H231" s="21">
        <f t="shared" si="32"/>
        <v>0</v>
      </c>
      <c r="I231" s="21">
        <f t="shared" si="27"/>
        <v>0</v>
      </c>
      <c r="J231" s="21">
        <f t="shared" si="28"/>
        <v>0</v>
      </c>
      <c r="K231" s="21">
        <f t="shared" si="29"/>
        <v>0</v>
      </c>
      <c r="L231" s="22">
        <f t="shared" si="30"/>
        <v>0</v>
      </c>
      <c r="N231" t="str">
        <f t="shared" si="31"/>
        <v>Escludi</v>
      </c>
    </row>
    <row r="232" spans="1:14" ht="15" customHeight="1" thickBot="1" x14ac:dyDescent="0.4">
      <c r="A232" s="19">
        <v>44100</v>
      </c>
      <c r="B232" s="20" t="s">
        <v>10</v>
      </c>
      <c r="C232" s="20" t="s">
        <v>445</v>
      </c>
      <c r="D232" s="20" t="s">
        <v>311</v>
      </c>
      <c r="E232" s="20" t="s">
        <v>444</v>
      </c>
      <c r="F232" s="21">
        <f t="shared" si="25"/>
        <v>0</v>
      </c>
      <c r="G232" s="21">
        <f t="shared" si="26"/>
        <v>0</v>
      </c>
      <c r="H232" s="21">
        <f t="shared" si="32"/>
        <v>0</v>
      </c>
      <c r="I232" s="21">
        <f t="shared" si="27"/>
        <v>0</v>
      </c>
      <c r="J232" s="21">
        <f t="shared" si="28"/>
        <v>0</v>
      </c>
      <c r="K232" s="21">
        <f t="shared" si="29"/>
        <v>0</v>
      </c>
      <c r="L232" s="22">
        <f t="shared" si="30"/>
        <v>0</v>
      </c>
      <c r="N232" t="str">
        <f t="shared" si="31"/>
        <v>Escludi</v>
      </c>
    </row>
    <row r="233" spans="1:14" ht="15" customHeight="1" thickBot="1" x14ac:dyDescent="0.4">
      <c r="A233" s="19">
        <v>52011</v>
      </c>
      <c r="B233" s="20" t="s">
        <v>80</v>
      </c>
      <c r="C233" s="20" t="s">
        <v>446</v>
      </c>
      <c r="D233" s="20" t="s">
        <v>50</v>
      </c>
      <c r="E233" s="20" t="s">
        <v>447</v>
      </c>
      <c r="F233" s="21">
        <f t="shared" si="25"/>
        <v>0</v>
      </c>
      <c r="G233" s="21">
        <f t="shared" si="26"/>
        <v>0</v>
      </c>
      <c r="H233" s="21">
        <f t="shared" si="32"/>
        <v>0</v>
      </c>
      <c r="I233" s="21">
        <f t="shared" si="27"/>
        <v>0</v>
      </c>
      <c r="J233" s="21">
        <f t="shared" si="28"/>
        <v>0</v>
      </c>
      <c r="K233" s="21">
        <f t="shared" si="29"/>
        <v>0</v>
      </c>
      <c r="L233" s="22">
        <f t="shared" si="30"/>
        <v>0</v>
      </c>
      <c r="N233" t="str">
        <f t="shared" si="31"/>
        <v>Escludi</v>
      </c>
    </row>
    <row r="234" spans="1:14" x14ac:dyDescent="0.35">
      <c r="A234" s="19">
        <v>52011</v>
      </c>
      <c r="B234" s="20" t="s">
        <v>10</v>
      </c>
      <c r="C234" s="20" t="s">
        <v>448</v>
      </c>
      <c r="D234" s="20" t="s">
        <v>50</v>
      </c>
      <c r="E234" s="20" t="s">
        <v>447</v>
      </c>
      <c r="F234" s="21">
        <f t="shared" si="25"/>
        <v>0</v>
      </c>
      <c r="G234" s="21">
        <f t="shared" si="26"/>
        <v>0</v>
      </c>
      <c r="H234" s="21">
        <f t="shared" si="32"/>
        <v>0</v>
      </c>
      <c r="I234" s="21">
        <f t="shared" si="27"/>
        <v>0</v>
      </c>
      <c r="J234" s="21">
        <f t="shared" si="28"/>
        <v>0</v>
      </c>
      <c r="K234" s="21">
        <f t="shared" si="29"/>
        <v>0</v>
      </c>
      <c r="L234" s="22">
        <f t="shared" si="30"/>
        <v>0</v>
      </c>
      <c r="N234" t="str">
        <f t="shared" si="31"/>
        <v>Escludi</v>
      </c>
    </row>
  </sheetData>
  <autoFilter ref="A7:N234" xr:uid="{00000000-0009-0000-0000-000001000000}"/>
  <pageMargins left="0.23622047244094491" right="0.23622047244094491" top="0.74803149606299213" bottom="0.74803149606299213" header="0.31496062992125978" footer="0.31496062992125978"/>
  <pageSetup paperSize="9" scale="26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N261"/>
  <sheetViews>
    <sheetView tabSelected="1" workbookViewId="0">
      <selection activeCell="H26" sqref="H26"/>
    </sheetView>
  </sheetViews>
  <sheetFormatPr baseColWidth="10" defaultColWidth="8.7265625" defaultRowHeight="14.5" x14ac:dyDescent="0.35"/>
  <cols>
    <col min="3" max="3" width="18.81640625" bestFit="1" customWidth="1"/>
    <col min="4" max="4" width="9.81640625" bestFit="1" customWidth="1"/>
    <col min="5" max="5" width="42.7265625" bestFit="1" customWidth="1"/>
    <col min="6" max="6" width="16.54296875" bestFit="1" customWidth="1"/>
    <col min="7" max="7" width="15.81640625" bestFit="1" customWidth="1"/>
    <col min="8" max="8" width="17.90625" bestFit="1" customWidth="1"/>
    <col min="9" max="11" width="15.81640625" customWidth="1"/>
    <col min="12" max="12" width="19.453125" style="10" bestFit="1" customWidth="1"/>
    <col min="13" max="13" width="4.453125" customWidth="1"/>
  </cols>
  <sheetData>
    <row r="1" spans="1:14" ht="15" customHeight="1" thickBot="1" x14ac:dyDescent="0.4">
      <c r="E1" s="9" t="s">
        <v>449</v>
      </c>
      <c r="F1" s="10">
        <f>SUM(F8:F705)</f>
        <v>0</v>
      </c>
      <c r="G1" s="10">
        <f>SUM(G8:G823)</f>
        <v>0</v>
      </c>
      <c r="H1" s="10">
        <f>SUM(H8:H823)</f>
        <v>-1090974017.1199999</v>
      </c>
      <c r="I1" s="10">
        <f>SUM(I8:I823)</f>
        <v>0</v>
      </c>
      <c r="J1" s="10">
        <f>SUM(J8:J823)</f>
        <v>0</v>
      </c>
      <c r="K1" s="10">
        <f>SUM(K8:K823)</f>
        <v>0</v>
      </c>
      <c r="L1" s="10">
        <f>+G1+F1+H1+I1+J1+K1</f>
        <v>-1090974017.1199999</v>
      </c>
    </row>
    <row r="2" spans="1:14" x14ac:dyDescent="0.35">
      <c r="E2" s="11" t="s">
        <v>450</v>
      </c>
      <c r="F2" s="12">
        <f ca="1">SUMIF($D$7:$D$823,"Revenues",$F$7:$F$203)</f>
        <v>0</v>
      </c>
      <c r="G2" s="12">
        <f ca="1">SUMIF($D$7:$D$260,"Revenues",$G$7:$G$203)</f>
        <v>0</v>
      </c>
      <c r="H2" s="12">
        <f ca="1">SUMIF($D$7:$D$260,"Revenues",$H$7:$H$203)</f>
        <v>-623513623.00999999</v>
      </c>
      <c r="I2" s="12">
        <f ca="1">SUMIF($D$7:$D$260,"Revenues",$I$7:$I$203)</f>
        <v>0</v>
      </c>
      <c r="J2" s="12">
        <f ca="1">SUMIF($D$7:$D$260,"Revenues",$J$7:$J$203)</f>
        <v>0</v>
      </c>
      <c r="K2" s="12">
        <f ca="1">SUMIF($D$7:$D$260,"Revenues",$K$7:$K$203)</f>
        <v>0</v>
      </c>
      <c r="L2" s="12">
        <f ca="1">+G2+F2+H2+I2+J2+K2</f>
        <v>-623513623.00999999</v>
      </c>
    </row>
    <row r="3" spans="1:14" x14ac:dyDescent="0.35">
      <c r="C3" s="27" t="s">
        <v>451</v>
      </c>
      <c r="E3" s="11" t="s">
        <v>452</v>
      </c>
      <c r="F3" s="12">
        <f ca="1">SUMIF($D$7:$D$823,"Expenses",$F$7:$F$203)</f>
        <v>0</v>
      </c>
      <c r="G3" s="12">
        <f>SUMIF($D$7:$D$260,"Expenses",$G$7:$G$823)</f>
        <v>0</v>
      </c>
      <c r="H3" s="12">
        <f>SUMIF($D$7:$D$260,"Expenses",$H$7:$H$823)</f>
        <v>-467460394.10999995</v>
      </c>
      <c r="I3" s="12">
        <f>SUMIF($D$7:$D$260,"Expenses",$I$7:$I$823)</f>
        <v>0</v>
      </c>
      <c r="J3" s="12">
        <f>SUMIF($D$7:$D$260,"Expenses",$J$7:$J$823)</f>
        <v>0</v>
      </c>
      <c r="K3" s="12">
        <f>SUMIF($D$7:$D$260,"Expenses",$K$7:$K$823)</f>
        <v>0</v>
      </c>
      <c r="L3" s="12">
        <f ca="1">+G3+F3+H3+I3+J3+K3</f>
        <v>-467460394.10999995</v>
      </c>
    </row>
    <row r="4" spans="1:14" ht="15" customHeight="1" thickBot="1" x14ac:dyDescent="0.4"/>
    <row r="5" spans="1:14" x14ac:dyDescent="0.35">
      <c r="C5" s="20"/>
      <c r="F5" s="14">
        <f>Setup!$B$9</f>
        <v>46143</v>
      </c>
      <c r="G5" s="14">
        <f>+F5</f>
        <v>46143</v>
      </c>
      <c r="H5" s="14">
        <f>+G5</f>
        <v>46143</v>
      </c>
      <c r="I5" s="14">
        <f>+H5</f>
        <v>46143</v>
      </c>
      <c r="J5" s="14">
        <f>+I5</f>
        <v>46143</v>
      </c>
      <c r="K5" s="14">
        <f>+J5</f>
        <v>46143</v>
      </c>
      <c r="L5" s="14">
        <f>+H5</f>
        <v>46143</v>
      </c>
    </row>
    <row r="6" spans="1:14" x14ac:dyDescent="0.35">
      <c r="F6" s="11">
        <v>2327</v>
      </c>
      <c r="G6" s="11">
        <v>2349</v>
      </c>
      <c r="H6" s="11">
        <v>3022</v>
      </c>
      <c r="I6" s="11">
        <v>3676</v>
      </c>
      <c r="J6" s="11">
        <v>3441</v>
      </c>
      <c r="K6" s="11">
        <v>3058</v>
      </c>
    </row>
    <row r="7" spans="1:14" ht="15" customHeight="1" thickBot="1" x14ac:dyDescent="0.4">
      <c r="A7" s="15" t="s">
        <v>7</v>
      </c>
      <c r="B7" s="16" t="s">
        <v>9</v>
      </c>
      <c r="C7" s="16" t="s">
        <v>38</v>
      </c>
      <c r="D7" s="16" t="s">
        <v>39</v>
      </c>
      <c r="E7" s="16" t="s">
        <v>40</v>
      </c>
      <c r="F7" s="17" t="s">
        <v>41</v>
      </c>
      <c r="G7" s="17" t="s">
        <v>42</v>
      </c>
      <c r="H7" s="17" t="s">
        <v>5</v>
      </c>
      <c r="I7" s="17" t="s">
        <v>43</v>
      </c>
      <c r="J7" s="17" t="s">
        <v>44</v>
      </c>
      <c r="K7" s="17" t="s">
        <v>45</v>
      </c>
      <c r="L7" s="17" t="s">
        <v>46</v>
      </c>
      <c r="N7" s="18" t="s">
        <v>47</v>
      </c>
    </row>
    <row r="8" spans="1:14" ht="15" customHeight="1" thickBot="1" x14ac:dyDescent="0.4">
      <c r="A8" s="19">
        <v>8601</v>
      </c>
      <c r="B8" s="20" t="s">
        <v>87</v>
      </c>
      <c r="C8" s="20" t="s">
        <v>453</v>
      </c>
      <c r="D8" s="20" t="s">
        <v>454</v>
      </c>
      <c r="E8" s="20" t="s">
        <v>455</v>
      </c>
      <c r="F8" s="21">
        <f t="shared" ref="F8:F39" si="0">IFERROR(GetAccountRealBaseAmount($F$6,$A8,$B8,$F$5),0)</f>
        <v>0</v>
      </c>
      <c r="G8" s="21">
        <f t="shared" ref="G8:G39" si="1">IFERROR(GetAccountRealBaseAmount($G$6,$A8,$B8,$G$5),0)</f>
        <v>0</v>
      </c>
      <c r="H8" s="21">
        <f>IFERROR(GetAccountRealBaseAmount($H$7,$A8,$B8,$H$5),0)</f>
        <v>0</v>
      </c>
      <c r="I8" s="21">
        <f t="shared" ref="I8:I39" si="2">IFERROR(GetAccountRealBaseAmount($I$6,$A8,$B8,$I$5),0)</f>
        <v>0</v>
      </c>
      <c r="J8" s="21">
        <f t="shared" ref="J8:J39" si="3">IFERROR(GetAccountRealBaseAmount($J$6,$A8,$B8,$J$5),0)</f>
        <v>0</v>
      </c>
      <c r="K8" s="21">
        <f t="shared" ref="K8:K39" si="4">IFERROR(GetAccountRealBaseAmount($K$6,$A8,$B8,$K$5),0)</f>
        <v>0</v>
      </c>
      <c r="L8" s="22">
        <f t="shared" ref="L8:L39" si="5">+G8+F8+H8+I8+J8+K8</f>
        <v>0</v>
      </c>
      <c r="N8" t="str">
        <f t="shared" ref="N8:N39" si="6">IF(L8=0,"Escludi","Includi")</f>
        <v>Escludi</v>
      </c>
    </row>
    <row r="9" spans="1:14" ht="15" customHeight="1" thickBot="1" x14ac:dyDescent="0.4">
      <c r="A9" s="19">
        <v>8601</v>
      </c>
      <c r="B9" s="20" t="s">
        <v>48</v>
      </c>
      <c r="C9" s="20" t="s">
        <v>456</v>
      </c>
      <c r="D9" s="20" t="s">
        <v>454</v>
      </c>
      <c r="E9" s="20" t="s">
        <v>457</v>
      </c>
      <c r="F9" s="21">
        <f t="shared" si="0"/>
        <v>0</v>
      </c>
      <c r="G9" s="21">
        <f t="shared" si="1"/>
        <v>0</v>
      </c>
      <c r="H9" s="21">
        <f>IFERROR(GetAccountRealBaseAmount($H$7,$A9,$B9,$H$5),0)</f>
        <v>0</v>
      </c>
      <c r="I9" s="21">
        <f t="shared" si="2"/>
        <v>0</v>
      </c>
      <c r="J9" s="21">
        <f t="shared" si="3"/>
        <v>0</v>
      </c>
      <c r="K9" s="21">
        <f t="shared" si="4"/>
        <v>0</v>
      </c>
      <c r="L9" s="22">
        <f t="shared" si="5"/>
        <v>0</v>
      </c>
      <c r="N9" t="str">
        <f t="shared" si="6"/>
        <v>Escludi</v>
      </c>
    </row>
    <row r="10" spans="1:14" ht="15" customHeight="1" thickBot="1" x14ac:dyDescent="0.4">
      <c r="A10" s="19">
        <v>8601</v>
      </c>
      <c r="B10" s="20" t="s">
        <v>80</v>
      </c>
      <c r="C10" s="20" t="s">
        <v>458</v>
      </c>
      <c r="D10" s="20" t="s">
        <v>454</v>
      </c>
      <c r="E10" s="20" t="s">
        <v>459</v>
      </c>
      <c r="F10" s="21">
        <f t="shared" si="0"/>
        <v>0</v>
      </c>
      <c r="G10" s="21">
        <f t="shared" si="1"/>
        <v>0</v>
      </c>
      <c r="H10" s="21">
        <f t="shared" ref="H10:H73" si="7">IFERROR(GetAccountRealBaseAmount($H$7,$A10,$B10,$H$5),0)</f>
        <v>0</v>
      </c>
      <c r="I10" s="21">
        <f t="shared" si="2"/>
        <v>0</v>
      </c>
      <c r="J10" s="21">
        <f t="shared" si="3"/>
        <v>0</v>
      </c>
      <c r="K10" s="21">
        <f t="shared" si="4"/>
        <v>0</v>
      </c>
      <c r="L10" s="22">
        <f t="shared" si="5"/>
        <v>0</v>
      </c>
      <c r="N10" t="str">
        <f t="shared" si="6"/>
        <v>Escludi</v>
      </c>
    </row>
    <row r="11" spans="1:14" ht="15" customHeight="1" thickBot="1" x14ac:dyDescent="0.4">
      <c r="A11" s="19">
        <v>8601</v>
      </c>
      <c r="B11" s="20" t="s">
        <v>60</v>
      </c>
      <c r="C11" s="20" t="s">
        <v>460</v>
      </c>
      <c r="D11" s="20" t="s">
        <v>454</v>
      </c>
      <c r="E11" s="20" t="s">
        <v>461</v>
      </c>
      <c r="F11" s="21">
        <f t="shared" si="0"/>
        <v>0</v>
      </c>
      <c r="G11" s="21">
        <f t="shared" si="1"/>
        <v>0</v>
      </c>
      <c r="H11" s="21">
        <f t="shared" si="7"/>
        <v>0</v>
      </c>
      <c r="I11" s="21">
        <f t="shared" si="2"/>
        <v>0</v>
      </c>
      <c r="J11" s="21">
        <f t="shared" si="3"/>
        <v>0</v>
      </c>
      <c r="K11" s="21">
        <f t="shared" si="4"/>
        <v>0</v>
      </c>
      <c r="L11" s="22">
        <f t="shared" si="5"/>
        <v>0</v>
      </c>
      <c r="N11" t="str">
        <f t="shared" si="6"/>
        <v>Escludi</v>
      </c>
    </row>
    <row r="12" spans="1:14" ht="15" customHeight="1" thickBot="1" x14ac:dyDescent="0.4">
      <c r="A12" s="19">
        <v>8601</v>
      </c>
      <c r="B12" s="20" t="s">
        <v>10</v>
      </c>
      <c r="C12" s="20" t="s">
        <v>462</v>
      </c>
      <c r="D12" s="20" t="s">
        <v>454</v>
      </c>
      <c r="E12" s="20" t="s">
        <v>463</v>
      </c>
      <c r="F12" s="21">
        <f t="shared" si="0"/>
        <v>0</v>
      </c>
      <c r="G12" s="21">
        <f t="shared" si="1"/>
        <v>0</v>
      </c>
      <c r="H12" s="21">
        <f t="shared" si="7"/>
        <v>0</v>
      </c>
      <c r="I12" s="21">
        <f t="shared" si="2"/>
        <v>0</v>
      </c>
      <c r="J12" s="21">
        <f t="shared" si="3"/>
        <v>0</v>
      </c>
      <c r="K12" s="21">
        <f t="shared" si="4"/>
        <v>0</v>
      </c>
      <c r="L12" s="22">
        <f t="shared" si="5"/>
        <v>0</v>
      </c>
      <c r="N12" t="str">
        <f t="shared" si="6"/>
        <v>Escludi</v>
      </c>
    </row>
    <row r="13" spans="1:14" ht="15" customHeight="1" thickBot="1" x14ac:dyDescent="0.4">
      <c r="A13" s="19">
        <v>8602</v>
      </c>
      <c r="B13" s="20" t="s">
        <v>80</v>
      </c>
      <c r="C13" s="20" t="s">
        <v>464</v>
      </c>
      <c r="D13" s="20" t="s">
        <v>454</v>
      </c>
      <c r="E13" s="20" t="s">
        <v>465</v>
      </c>
      <c r="F13" s="21">
        <f t="shared" si="0"/>
        <v>0</v>
      </c>
      <c r="G13" s="21">
        <f t="shared" si="1"/>
        <v>0</v>
      </c>
      <c r="H13" s="21">
        <f t="shared" si="7"/>
        <v>0</v>
      </c>
      <c r="I13" s="21">
        <f t="shared" si="2"/>
        <v>0</v>
      </c>
      <c r="J13" s="21">
        <f t="shared" si="3"/>
        <v>0</v>
      </c>
      <c r="K13" s="21">
        <f t="shared" si="4"/>
        <v>0</v>
      </c>
      <c r="L13" s="22">
        <f t="shared" si="5"/>
        <v>0</v>
      </c>
      <c r="N13" t="str">
        <f t="shared" si="6"/>
        <v>Escludi</v>
      </c>
    </row>
    <row r="14" spans="1:14" ht="15" customHeight="1" thickBot="1" x14ac:dyDescent="0.4">
      <c r="A14" s="19">
        <v>8602</v>
      </c>
      <c r="B14" s="20" t="s">
        <v>48</v>
      </c>
      <c r="C14" s="20" t="s">
        <v>466</v>
      </c>
      <c r="D14" s="20" t="s">
        <v>454</v>
      </c>
      <c r="E14" s="20" t="s">
        <v>467</v>
      </c>
      <c r="F14" s="21">
        <f t="shared" si="0"/>
        <v>0</v>
      </c>
      <c r="G14" s="21">
        <f t="shared" si="1"/>
        <v>0</v>
      </c>
      <c r="H14" s="21">
        <f t="shared" si="7"/>
        <v>0</v>
      </c>
      <c r="I14" s="21">
        <f t="shared" si="2"/>
        <v>0</v>
      </c>
      <c r="J14" s="21">
        <f t="shared" si="3"/>
        <v>0</v>
      </c>
      <c r="K14" s="21">
        <f t="shared" si="4"/>
        <v>0</v>
      </c>
      <c r="L14" s="22">
        <f t="shared" si="5"/>
        <v>0</v>
      </c>
      <c r="N14" t="str">
        <f t="shared" si="6"/>
        <v>Escludi</v>
      </c>
    </row>
    <row r="15" spans="1:14" ht="15" customHeight="1" thickBot="1" x14ac:dyDescent="0.4">
      <c r="A15" s="19">
        <v>8602</v>
      </c>
      <c r="B15" s="20" t="s">
        <v>10</v>
      </c>
      <c r="C15" s="20" t="s">
        <v>468</v>
      </c>
      <c r="D15" s="20" t="s">
        <v>454</v>
      </c>
      <c r="E15" s="20" t="s">
        <v>469</v>
      </c>
      <c r="F15" s="21">
        <f t="shared" si="0"/>
        <v>0</v>
      </c>
      <c r="G15" s="21">
        <f t="shared" si="1"/>
        <v>0</v>
      </c>
      <c r="H15" s="21">
        <f t="shared" si="7"/>
        <v>0</v>
      </c>
      <c r="I15" s="21">
        <f t="shared" si="2"/>
        <v>0</v>
      </c>
      <c r="J15" s="21">
        <f t="shared" si="3"/>
        <v>0</v>
      </c>
      <c r="K15" s="21">
        <f t="shared" si="4"/>
        <v>0</v>
      </c>
      <c r="L15" s="22">
        <f t="shared" si="5"/>
        <v>0</v>
      </c>
      <c r="N15" t="str">
        <f t="shared" si="6"/>
        <v>Escludi</v>
      </c>
    </row>
    <row r="16" spans="1:14" ht="15" customHeight="1" thickBot="1" x14ac:dyDescent="0.4">
      <c r="A16" s="19">
        <v>8701</v>
      </c>
      <c r="B16" s="20" t="s">
        <v>10</v>
      </c>
      <c r="C16" s="20" t="s">
        <v>470</v>
      </c>
      <c r="D16" s="20" t="s">
        <v>471</v>
      </c>
      <c r="E16" s="20" t="s">
        <v>472</v>
      </c>
      <c r="F16" s="21">
        <f t="shared" si="0"/>
        <v>0</v>
      </c>
      <c r="G16" s="21">
        <f t="shared" si="1"/>
        <v>0</v>
      </c>
      <c r="H16" s="21">
        <f t="shared" si="7"/>
        <v>0</v>
      </c>
      <c r="I16" s="21">
        <f t="shared" si="2"/>
        <v>0</v>
      </c>
      <c r="J16" s="21">
        <f t="shared" si="3"/>
        <v>0</v>
      </c>
      <c r="K16" s="21">
        <f t="shared" si="4"/>
        <v>0</v>
      </c>
      <c r="L16" s="22">
        <f t="shared" si="5"/>
        <v>0</v>
      </c>
      <c r="N16" t="str">
        <f t="shared" si="6"/>
        <v>Escludi</v>
      </c>
    </row>
    <row r="17" spans="1:14" ht="15" customHeight="1" thickBot="1" x14ac:dyDescent="0.4">
      <c r="A17" s="19">
        <v>8701</v>
      </c>
      <c r="B17" s="20" t="s">
        <v>80</v>
      </c>
      <c r="C17" s="20" t="s">
        <v>473</v>
      </c>
      <c r="D17" s="20" t="s">
        <v>471</v>
      </c>
      <c r="E17" s="20" t="s">
        <v>474</v>
      </c>
      <c r="F17" s="21">
        <f t="shared" si="0"/>
        <v>0</v>
      </c>
      <c r="G17" s="21">
        <f t="shared" si="1"/>
        <v>0</v>
      </c>
      <c r="H17" s="21">
        <f t="shared" si="7"/>
        <v>0</v>
      </c>
      <c r="I17" s="21">
        <f t="shared" si="2"/>
        <v>0</v>
      </c>
      <c r="J17" s="21">
        <f t="shared" si="3"/>
        <v>0</v>
      </c>
      <c r="K17" s="21">
        <f t="shared" si="4"/>
        <v>0</v>
      </c>
      <c r="L17" s="22">
        <f t="shared" si="5"/>
        <v>0</v>
      </c>
      <c r="N17" t="str">
        <f t="shared" si="6"/>
        <v>Escludi</v>
      </c>
    </row>
    <row r="18" spans="1:14" ht="15" customHeight="1" thickBot="1" x14ac:dyDescent="0.4">
      <c r="A18" s="19">
        <v>8701</v>
      </c>
      <c r="B18" s="20" t="s">
        <v>87</v>
      </c>
      <c r="C18" s="20" t="s">
        <v>475</v>
      </c>
      <c r="D18" s="20" t="s">
        <v>471</v>
      </c>
      <c r="E18" s="20" t="s">
        <v>476</v>
      </c>
      <c r="F18" s="21">
        <f t="shared" si="0"/>
        <v>0</v>
      </c>
      <c r="G18" s="21">
        <f t="shared" si="1"/>
        <v>0</v>
      </c>
      <c r="H18" s="21">
        <f t="shared" si="7"/>
        <v>0</v>
      </c>
      <c r="I18" s="21">
        <f t="shared" si="2"/>
        <v>0</v>
      </c>
      <c r="J18" s="21">
        <f t="shared" si="3"/>
        <v>0</v>
      </c>
      <c r="K18" s="21">
        <f t="shared" si="4"/>
        <v>0</v>
      </c>
      <c r="L18" s="22">
        <f t="shared" si="5"/>
        <v>0</v>
      </c>
      <c r="N18" t="str">
        <f t="shared" si="6"/>
        <v>Escludi</v>
      </c>
    </row>
    <row r="19" spans="1:14" ht="15" customHeight="1" thickBot="1" x14ac:dyDescent="0.4">
      <c r="A19" s="19">
        <v>8701</v>
      </c>
      <c r="B19" s="20" t="s">
        <v>48</v>
      </c>
      <c r="C19" s="20" t="s">
        <v>477</v>
      </c>
      <c r="D19" s="20" t="s">
        <v>471</v>
      </c>
      <c r="E19" s="20" t="s">
        <v>478</v>
      </c>
      <c r="F19" s="21">
        <f t="shared" si="0"/>
        <v>0</v>
      </c>
      <c r="G19" s="21">
        <f t="shared" si="1"/>
        <v>0</v>
      </c>
      <c r="H19" s="21">
        <f t="shared" si="7"/>
        <v>0</v>
      </c>
      <c r="I19" s="21">
        <f t="shared" si="2"/>
        <v>0</v>
      </c>
      <c r="J19" s="21">
        <f t="shared" si="3"/>
        <v>0</v>
      </c>
      <c r="K19" s="21">
        <f t="shared" si="4"/>
        <v>0</v>
      </c>
      <c r="L19" s="22">
        <f t="shared" si="5"/>
        <v>0</v>
      </c>
      <c r="N19" t="str">
        <f t="shared" si="6"/>
        <v>Escludi</v>
      </c>
    </row>
    <row r="20" spans="1:14" ht="15" customHeight="1" thickBot="1" x14ac:dyDescent="0.4">
      <c r="A20" s="19">
        <v>8801</v>
      </c>
      <c r="B20" s="20" t="s">
        <v>10</v>
      </c>
      <c r="C20" s="20" t="s">
        <v>479</v>
      </c>
      <c r="D20" s="20" t="s">
        <v>454</v>
      </c>
      <c r="E20" s="20" t="s">
        <v>480</v>
      </c>
      <c r="F20" s="21">
        <f t="shared" si="0"/>
        <v>0</v>
      </c>
      <c r="G20" s="21">
        <f t="shared" si="1"/>
        <v>0</v>
      </c>
      <c r="H20" s="21">
        <f t="shared" si="7"/>
        <v>0</v>
      </c>
      <c r="I20" s="21">
        <f t="shared" si="2"/>
        <v>0</v>
      </c>
      <c r="J20" s="21">
        <f t="shared" si="3"/>
        <v>0</v>
      </c>
      <c r="K20" s="21">
        <f t="shared" si="4"/>
        <v>0</v>
      </c>
      <c r="L20" s="22">
        <f t="shared" si="5"/>
        <v>0</v>
      </c>
      <c r="N20" t="str">
        <f t="shared" si="6"/>
        <v>Escludi</v>
      </c>
    </row>
    <row r="21" spans="1:14" ht="15" customHeight="1" thickBot="1" x14ac:dyDescent="0.4">
      <c r="A21" s="19">
        <v>9002</v>
      </c>
      <c r="B21" s="20" t="s">
        <v>10</v>
      </c>
      <c r="C21" s="20" t="s">
        <v>481</v>
      </c>
      <c r="D21" s="20" t="s">
        <v>471</v>
      </c>
      <c r="E21" s="20" t="s">
        <v>482</v>
      </c>
      <c r="F21" s="21">
        <f t="shared" si="0"/>
        <v>0</v>
      </c>
      <c r="G21" s="21">
        <f t="shared" si="1"/>
        <v>0</v>
      </c>
      <c r="H21" s="21">
        <f t="shared" si="7"/>
        <v>0</v>
      </c>
      <c r="I21" s="21">
        <f t="shared" si="2"/>
        <v>0</v>
      </c>
      <c r="J21" s="21">
        <f t="shared" si="3"/>
        <v>0</v>
      </c>
      <c r="K21" s="21">
        <f t="shared" si="4"/>
        <v>0</v>
      </c>
      <c r="L21" s="22">
        <f t="shared" si="5"/>
        <v>0</v>
      </c>
      <c r="N21" t="str">
        <f t="shared" si="6"/>
        <v>Escludi</v>
      </c>
    </row>
    <row r="22" spans="1:14" ht="15" customHeight="1" thickBot="1" x14ac:dyDescent="0.4">
      <c r="A22" s="19">
        <v>60000</v>
      </c>
      <c r="B22" s="20" t="s">
        <v>48</v>
      </c>
      <c r="C22" s="20" t="s">
        <v>483</v>
      </c>
      <c r="D22" s="20" t="s">
        <v>471</v>
      </c>
      <c r="E22" s="20" t="s">
        <v>484</v>
      </c>
      <c r="F22" s="21">
        <f t="shared" si="0"/>
        <v>0</v>
      </c>
      <c r="G22" s="21">
        <f t="shared" si="1"/>
        <v>0</v>
      </c>
      <c r="H22" s="21">
        <f t="shared" si="7"/>
        <v>0</v>
      </c>
      <c r="I22" s="21">
        <f t="shared" si="2"/>
        <v>0</v>
      </c>
      <c r="J22" s="21">
        <f t="shared" si="3"/>
        <v>0</v>
      </c>
      <c r="K22" s="21">
        <f t="shared" si="4"/>
        <v>0</v>
      </c>
      <c r="L22" s="22">
        <f t="shared" si="5"/>
        <v>0</v>
      </c>
      <c r="N22" t="str">
        <f t="shared" si="6"/>
        <v>Escludi</v>
      </c>
    </row>
    <row r="23" spans="1:14" ht="15" customHeight="1" thickBot="1" x14ac:dyDescent="0.4">
      <c r="A23" s="19">
        <v>60000</v>
      </c>
      <c r="B23" s="20" t="s">
        <v>87</v>
      </c>
      <c r="C23" s="20" t="s">
        <v>485</v>
      </c>
      <c r="D23" s="20" t="s">
        <v>471</v>
      </c>
      <c r="E23" s="20" t="s">
        <v>484</v>
      </c>
      <c r="F23" s="21">
        <f t="shared" si="0"/>
        <v>0</v>
      </c>
      <c r="G23" s="21">
        <f t="shared" si="1"/>
        <v>0</v>
      </c>
      <c r="H23" s="21">
        <f t="shared" si="7"/>
        <v>0</v>
      </c>
      <c r="I23" s="21">
        <f t="shared" si="2"/>
        <v>0</v>
      </c>
      <c r="J23" s="21">
        <f t="shared" si="3"/>
        <v>0</v>
      </c>
      <c r="K23" s="21">
        <f t="shared" si="4"/>
        <v>0</v>
      </c>
      <c r="L23" s="22">
        <f t="shared" si="5"/>
        <v>0</v>
      </c>
      <c r="N23" t="str">
        <f t="shared" si="6"/>
        <v>Escludi</v>
      </c>
    </row>
    <row r="24" spans="1:14" ht="15" customHeight="1" thickBot="1" x14ac:dyDescent="0.4">
      <c r="A24" s="19">
        <v>60000</v>
      </c>
      <c r="B24" s="20" t="s">
        <v>77</v>
      </c>
      <c r="C24" s="20" t="s">
        <v>486</v>
      </c>
      <c r="D24" s="20" t="s">
        <v>471</v>
      </c>
      <c r="E24" s="20" t="s">
        <v>484</v>
      </c>
      <c r="F24" s="21">
        <f t="shared" si="0"/>
        <v>0</v>
      </c>
      <c r="G24" s="21">
        <f t="shared" si="1"/>
        <v>0</v>
      </c>
      <c r="H24" s="21">
        <f t="shared" si="7"/>
        <v>0</v>
      </c>
      <c r="I24" s="21">
        <f t="shared" si="2"/>
        <v>0</v>
      </c>
      <c r="J24" s="21">
        <f t="shared" si="3"/>
        <v>0</v>
      </c>
      <c r="K24" s="21">
        <f t="shared" si="4"/>
        <v>0</v>
      </c>
      <c r="L24" s="22">
        <f t="shared" si="5"/>
        <v>0</v>
      </c>
      <c r="N24" t="str">
        <f t="shared" si="6"/>
        <v>Escludi</v>
      </c>
    </row>
    <row r="25" spans="1:14" ht="15" customHeight="1" thickBot="1" x14ac:dyDescent="0.4">
      <c r="A25" s="19">
        <v>60000</v>
      </c>
      <c r="B25" s="20" t="s">
        <v>80</v>
      </c>
      <c r="C25" s="20" t="s">
        <v>487</v>
      </c>
      <c r="D25" s="20" t="s">
        <v>471</v>
      </c>
      <c r="E25" s="20" t="s">
        <v>484</v>
      </c>
      <c r="F25" s="21">
        <f t="shared" si="0"/>
        <v>0</v>
      </c>
      <c r="G25" s="21">
        <f t="shared" si="1"/>
        <v>0</v>
      </c>
      <c r="H25" s="21">
        <f t="shared" si="7"/>
        <v>0</v>
      </c>
      <c r="I25" s="21">
        <f t="shared" si="2"/>
        <v>0</v>
      </c>
      <c r="J25" s="21">
        <f t="shared" si="3"/>
        <v>0</v>
      </c>
      <c r="K25" s="21">
        <f t="shared" si="4"/>
        <v>0</v>
      </c>
      <c r="L25" s="22">
        <f t="shared" si="5"/>
        <v>0</v>
      </c>
      <c r="N25" t="str">
        <f t="shared" si="6"/>
        <v>Escludi</v>
      </c>
    </row>
    <row r="26" spans="1:14" ht="15" customHeight="1" thickBot="1" x14ac:dyDescent="0.4">
      <c r="A26" s="19">
        <v>60000</v>
      </c>
      <c r="B26" s="20" t="s">
        <v>10</v>
      </c>
      <c r="C26" s="20" t="s">
        <v>488</v>
      </c>
      <c r="D26" s="20" t="s">
        <v>471</v>
      </c>
      <c r="E26" s="20" t="s">
        <v>484</v>
      </c>
      <c r="F26" s="21">
        <f t="shared" si="0"/>
        <v>0</v>
      </c>
      <c r="G26" s="21">
        <f t="shared" si="1"/>
        <v>0</v>
      </c>
      <c r="H26" s="21">
        <f t="shared" si="7"/>
        <v>-467593139.25999999</v>
      </c>
      <c r="I26" s="21">
        <f t="shared" si="2"/>
        <v>0</v>
      </c>
      <c r="J26" s="21">
        <f t="shared" si="3"/>
        <v>0</v>
      </c>
      <c r="K26" s="21">
        <f t="shared" si="4"/>
        <v>0</v>
      </c>
      <c r="L26" s="22">
        <f t="shared" si="5"/>
        <v>-467593139.25999999</v>
      </c>
      <c r="N26" t="str">
        <f t="shared" si="6"/>
        <v>Includi</v>
      </c>
    </row>
    <row r="27" spans="1:14" ht="15" customHeight="1" thickBot="1" x14ac:dyDescent="0.4">
      <c r="A27" s="19">
        <v>61011</v>
      </c>
      <c r="B27" s="20" t="s">
        <v>48</v>
      </c>
      <c r="C27" s="20" t="s">
        <v>489</v>
      </c>
      <c r="D27" s="20" t="s">
        <v>471</v>
      </c>
      <c r="E27" s="20" t="s">
        <v>490</v>
      </c>
      <c r="F27" s="21">
        <f t="shared" si="0"/>
        <v>0</v>
      </c>
      <c r="G27" s="21">
        <f t="shared" si="1"/>
        <v>0</v>
      </c>
      <c r="H27" s="21">
        <f t="shared" si="7"/>
        <v>0</v>
      </c>
      <c r="I27" s="21">
        <f t="shared" si="2"/>
        <v>0</v>
      </c>
      <c r="J27" s="21">
        <f t="shared" si="3"/>
        <v>0</v>
      </c>
      <c r="K27" s="21">
        <f t="shared" si="4"/>
        <v>0</v>
      </c>
      <c r="L27" s="22">
        <f t="shared" si="5"/>
        <v>0</v>
      </c>
      <c r="N27" t="str">
        <f t="shared" si="6"/>
        <v>Escludi</v>
      </c>
    </row>
    <row r="28" spans="1:14" ht="15" customHeight="1" thickBot="1" x14ac:dyDescent="0.4">
      <c r="A28" s="19">
        <v>61011</v>
      </c>
      <c r="B28" s="20" t="s">
        <v>77</v>
      </c>
      <c r="C28" s="20" t="s">
        <v>491</v>
      </c>
      <c r="D28" s="20" t="s">
        <v>471</v>
      </c>
      <c r="E28" s="20" t="s">
        <v>492</v>
      </c>
      <c r="F28" s="21">
        <f t="shared" si="0"/>
        <v>0</v>
      </c>
      <c r="G28" s="21">
        <f t="shared" si="1"/>
        <v>0</v>
      </c>
      <c r="H28" s="21">
        <f t="shared" si="7"/>
        <v>0</v>
      </c>
      <c r="I28" s="21">
        <f t="shared" si="2"/>
        <v>0</v>
      </c>
      <c r="J28" s="21">
        <f t="shared" si="3"/>
        <v>0</v>
      </c>
      <c r="K28" s="21">
        <f t="shared" si="4"/>
        <v>0</v>
      </c>
      <c r="L28" s="22">
        <f t="shared" si="5"/>
        <v>0</v>
      </c>
      <c r="N28" t="str">
        <f t="shared" si="6"/>
        <v>Escludi</v>
      </c>
    </row>
    <row r="29" spans="1:14" ht="15" customHeight="1" thickBot="1" x14ac:dyDescent="0.4">
      <c r="A29" s="19">
        <v>61011</v>
      </c>
      <c r="B29" s="20" t="s">
        <v>10</v>
      </c>
      <c r="C29" s="20" t="s">
        <v>493</v>
      </c>
      <c r="D29" s="20" t="s">
        <v>471</v>
      </c>
      <c r="E29" s="20" t="s">
        <v>494</v>
      </c>
      <c r="F29" s="21">
        <f t="shared" si="0"/>
        <v>0</v>
      </c>
      <c r="G29" s="21">
        <f t="shared" si="1"/>
        <v>0</v>
      </c>
      <c r="H29" s="21">
        <f t="shared" si="7"/>
        <v>0</v>
      </c>
      <c r="I29" s="21">
        <f t="shared" si="2"/>
        <v>0</v>
      </c>
      <c r="J29" s="21">
        <f t="shared" si="3"/>
        <v>0</v>
      </c>
      <c r="K29" s="21">
        <f t="shared" si="4"/>
        <v>0</v>
      </c>
      <c r="L29" s="22">
        <f t="shared" si="5"/>
        <v>0</v>
      </c>
      <c r="N29" t="str">
        <f t="shared" si="6"/>
        <v>Escludi</v>
      </c>
    </row>
    <row r="30" spans="1:14" ht="15" customHeight="1" thickBot="1" x14ac:dyDescent="0.4">
      <c r="A30" s="19">
        <v>61012</v>
      </c>
      <c r="B30" s="20" t="s">
        <v>48</v>
      </c>
      <c r="C30" s="20" t="s">
        <v>495</v>
      </c>
      <c r="D30" s="20" t="s">
        <v>471</v>
      </c>
      <c r="E30" s="20" t="s">
        <v>496</v>
      </c>
      <c r="F30" s="21">
        <f t="shared" si="0"/>
        <v>0</v>
      </c>
      <c r="G30" s="21">
        <f t="shared" si="1"/>
        <v>0</v>
      </c>
      <c r="H30" s="21">
        <f t="shared" si="7"/>
        <v>0</v>
      </c>
      <c r="I30" s="21">
        <f t="shared" si="2"/>
        <v>0</v>
      </c>
      <c r="J30" s="21">
        <f t="shared" si="3"/>
        <v>0</v>
      </c>
      <c r="K30" s="21">
        <f t="shared" si="4"/>
        <v>0</v>
      </c>
      <c r="L30" s="22">
        <f t="shared" si="5"/>
        <v>0</v>
      </c>
      <c r="N30" t="str">
        <f t="shared" si="6"/>
        <v>Escludi</v>
      </c>
    </row>
    <row r="31" spans="1:14" ht="15" customHeight="1" thickBot="1" x14ac:dyDescent="0.4">
      <c r="A31" s="19">
        <v>61012</v>
      </c>
      <c r="B31" s="20" t="s">
        <v>77</v>
      </c>
      <c r="C31" s="20" t="s">
        <v>497</v>
      </c>
      <c r="D31" s="20" t="s">
        <v>471</v>
      </c>
      <c r="E31" s="20" t="s">
        <v>498</v>
      </c>
      <c r="F31" s="21">
        <f t="shared" si="0"/>
        <v>0</v>
      </c>
      <c r="G31" s="21">
        <f t="shared" si="1"/>
        <v>0</v>
      </c>
      <c r="H31" s="21">
        <f t="shared" si="7"/>
        <v>0</v>
      </c>
      <c r="I31" s="21">
        <f t="shared" si="2"/>
        <v>0</v>
      </c>
      <c r="J31" s="21">
        <f t="shared" si="3"/>
        <v>0</v>
      </c>
      <c r="K31" s="21">
        <f t="shared" si="4"/>
        <v>0</v>
      </c>
      <c r="L31" s="22">
        <f t="shared" si="5"/>
        <v>0</v>
      </c>
      <c r="N31" t="str">
        <f t="shared" si="6"/>
        <v>Escludi</v>
      </c>
    </row>
    <row r="32" spans="1:14" ht="15" customHeight="1" thickBot="1" x14ac:dyDescent="0.4">
      <c r="A32" s="19">
        <v>61012</v>
      </c>
      <c r="B32" s="20" t="s">
        <v>80</v>
      </c>
      <c r="C32" s="20" t="s">
        <v>499</v>
      </c>
      <c r="D32" s="20" t="s">
        <v>471</v>
      </c>
      <c r="E32" s="20" t="s">
        <v>500</v>
      </c>
      <c r="F32" s="21">
        <f t="shared" si="0"/>
        <v>0</v>
      </c>
      <c r="G32" s="21">
        <f t="shared" si="1"/>
        <v>0</v>
      </c>
      <c r="H32" s="21">
        <f t="shared" si="7"/>
        <v>0</v>
      </c>
      <c r="I32" s="21">
        <f t="shared" si="2"/>
        <v>0</v>
      </c>
      <c r="J32" s="21">
        <f t="shared" si="3"/>
        <v>0</v>
      </c>
      <c r="K32" s="21">
        <f t="shared" si="4"/>
        <v>0</v>
      </c>
      <c r="L32" s="22">
        <f t="shared" si="5"/>
        <v>0</v>
      </c>
      <c r="N32" t="str">
        <f t="shared" si="6"/>
        <v>Escludi</v>
      </c>
    </row>
    <row r="33" spans="1:14" ht="15" customHeight="1" thickBot="1" x14ac:dyDescent="0.4">
      <c r="A33" s="28">
        <v>61012</v>
      </c>
      <c r="B33" s="29" t="s">
        <v>10</v>
      </c>
      <c r="C33" s="29" t="s">
        <v>501</v>
      </c>
      <c r="D33" s="29" t="s">
        <v>471</v>
      </c>
      <c r="E33" s="29" t="s">
        <v>502</v>
      </c>
      <c r="F33" s="21">
        <f t="shared" si="0"/>
        <v>0</v>
      </c>
      <c r="G33" s="21">
        <f t="shared" si="1"/>
        <v>0</v>
      </c>
      <c r="H33" s="21">
        <f t="shared" si="7"/>
        <v>0</v>
      </c>
      <c r="I33" s="21">
        <f t="shared" si="2"/>
        <v>0</v>
      </c>
      <c r="J33" s="21">
        <f t="shared" si="3"/>
        <v>0</v>
      </c>
      <c r="K33" s="21">
        <f t="shared" si="4"/>
        <v>0</v>
      </c>
      <c r="L33" s="22">
        <f t="shared" si="5"/>
        <v>0</v>
      </c>
      <c r="N33" t="str">
        <f t="shared" si="6"/>
        <v>Escludi</v>
      </c>
    </row>
    <row r="34" spans="1:14" ht="15" customHeight="1" thickBot="1" x14ac:dyDescent="0.4">
      <c r="A34" s="28">
        <v>61013</v>
      </c>
      <c r="B34" s="29" t="s">
        <v>48</v>
      </c>
      <c r="C34" s="29" t="s">
        <v>503</v>
      </c>
      <c r="D34" s="29" t="s">
        <v>471</v>
      </c>
      <c r="E34" s="29" t="s">
        <v>504</v>
      </c>
      <c r="F34" s="21">
        <f t="shared" si="0"/>
        <v>0</v>
      </c>
      <c r="G34" s="21">
        <f t="shared" si="1"/>
        <v>0</v>
      </c>
      <c r="H34" s="21">
        <f t="shared" si="7"/>
        <v>0</v>
      </c>
      <c r="I34" s="21">
        <f t="shared" si="2"/>
        <v>0</v>
      </c>
      <c r="J34" s="21">
        <f t="shared" si="3"/>
        <v>0</v>
      </c>
      <c r="K34" s="21">
        <f t="shared" si="4"/>
        <v>0</v>
      </c>
      <c r="L34" s="22">
        <f t="shared" si="5"/>
        <v>0</v>
      </c>
      <c r="N34" t="str">
        <f t="shared" si="6"/>
        <v>Escludi</v>
      </c>
    </row>
    <row r="35" spans="1:14" ht="15" customHeight="1" thickBot="1" x14ac:dyDescent="0.4">
      <c r="A35" s="19">
        <v>61013</v>
      </c>
      <c r="B35" s="20" t="s">
        <v>10</v>
      </c>
      <c r="C35" s="20" t="s">
        <v>505</v>
      </c>
      <c r="D35" s="20" t="s">
        <v>471</v>
      </c>
      <c r="E35" s="20" t="s">
        <v>506</v>
      </c>
      <c r="F35" s="21">
        <f t="shared" si="0"/>
        <v>0</v>
      </c>
      <c r="G35" s="21">
        <f t="shared" si="1"/>
        <v>0</v>
      </c>
      <c r="H35" s="21">
        <f t="shared" si="7"/>
        <v>0</v>
      </c>
      <c r="I35" s="21">
        <f t="shared" si="2"/>
        <v>0</v>
      </c>
      <c r="J35" s="21">
        <f t="shared" si="3"/>
        <v>0</v>
      </c>
      <c r="K35" s="21">
        <f t="shared" si="4"/>
        <v>0</v>
      </c>
      <c r="L35" s="22">
        <f t="shared" si="5"/>
        <v>0</v>
      </c>
      <c r="N35" t="str">
        <f t="shared" si="6"/>
        <v>Escludi</v>
      </c>
    </row>
    <row r="36" spans="1:14" ht="15" customHeight="1" thickBot="1" x14ac:dyDescent="0.4">
      <c r="A36" s="19">
        <v>62011</v>
      </c>
      <c r="B36" s="20" t="s">
        <v>77</v>
      </c>
      <c r="C36" s="20" t="s">
        <v>507</v>
      </c>
      <c r="D36" s="20" t="s">
        <v>471</v>
      </c>
      <c r="E36" s="20" t="s">
        <v>508</v>
      </c>
      <c r="F36" s="21">
        <f t="shared" si="0"/>
        <v>0</v>
      </c>
      <c r="G36" s="21">
        <f t="shared" si="1"/>
        <v>0</v>
      </c>
      <c r="H36" s="21">
        <f t="shared" si="7"/>
        <v>0</v>
      </c>
      <c r="I36" s="21">
        <f t="shared" si="2"/>
        <v>0</v>
      </c>
      <c r="J36" s="21">
        <f t="shared" si="3"/>
        <v>0</v>
      </c>
      <c r="K36" s="21">
        <f t="shared" si="4"/>
        <v>0</v>
      </c>
      <c r="L36" s="22">
        <f t="shared" si="5"/>
        <v>0</v>
      </c>
      <c r="N36" t="str">
        <f t="shared" si="6"/>
        <v>Escludi</v>
      </c>
    </row>
    <row r="37" spans="1:14" ht="15" customHeight="1" thickBot="1" x14ac:dyDescent="0.4">
      <c r="A37" s="19">
        <v>62011</v>
      </c>
      <c r="B37" s="20" t="s">
        <v>80</v>
      </c>
      <c r="C37" s="20" t="s">
        <v>509</v>
      </c>
      <c r="D37" s="20" t="s">
        <v>471</v>
      </c>
      <c r="E37" s="20" t="s">
        <v>508</v>
      </c>
      <c r="F37" s="21">
        <f t="shared" si="0"/>
        <v>0</v>
      </c>
      <c r="G37" s="21">
        <f t="shared" si="1"/>
        <v>0</v>
      </c>
      <c r="H37" s="21">
        <f t="shared" si="7"/>
        <v>0</v>
      </c>
      <c r="I37" s="21">
        <f t="shared" si="2"/>
        <v>0</v>
      </c>
      <c r="J37" s="21">
        <f t="shared" si="3"/>
        <v>0</v>
      </c>
      <c r="K37" s="21">
        <f t="shared" si="4"/>
        <v>0</v>
      </c>
      <c r="L37" s="22">
        <f t="shared" si="5"/>
        <v>0</v>
      </c>
      <c r="N37" t="str">
        <f t="shared" si="6"/>
        <v>Escludi</v>
      </c>
    </row>
    <row r="38" spans="1:14" ht="15" customHeight="1" thickBot="1" x14ac:dyDescent="0.4">
      <c r="A38" s="19">
        <v>62011</v>
      </c>
      <c r="B38" s="20" t="s">
        <v>87</v>
      </c>
      <c r="C38" s="20" t="s">
        <v>510</v>
      </c>
      <c r="D38" s="20" t="s">
        <v>471</v>
      </c>
      <c r="E38" s="20" t="s">
        <v>508</v>
      </c>
      <c r="F38" s="21">
        <f t="shared" si="0"/>
        <v>0</v>
      </c>
      <c r="G38" s="21">
        <f t="shared" si="1"/>
        <v>0</v>
      </c>
      <c r="H38" s="21">
        <f t="shared" si="7"/>
        <v>0</v>
      </c>
      <c r="I38" s="21">
        <f t="shared" si="2"/>
        <v>0</v>
      </c>
      <c r="J38" s="21">
        <f t="shared" si="3"/>
        <v>0</v>
      </c>
      <c r="K38" s="21">
        <f t="shared" si="4"/>
        <v>0</v>
      </c>
      <c r="L38" s="22">
        <f t="shared" si="5"/>
        <v>0</v>
      </c>
      <c r="N38" t="str">
        <f t="shared" si="6"/>
        <v>Escludi</v>
      </c>
    </row>
    <row r="39" spans="1:14" ht="15" customHeight="1" thickBot="1" x14ac:dyDescent="0.4">
      <c r="A39" s="19">
        <v>62011</v>
      </c>
      <c r="B39" s="20" t="s">
        <v>48</v>
      </c>
      <c r="C39" s="20" t="s">
        <v>511</v>
      </c>
      <c r="D39" s="20" t="s">
        <v>471</v>
      </c>
      <c r="E39" s="20" t="s">
        <v>508</v>
      </c>
      <c r="F39" s="21">
        <f t="shared" si="0"/>
        <v>0</v>
      </c>
      <c r="G39" s="21">
        <f t="shared" si="1"/>
        <v>0</v>
      </c>
      <c r="H39" s="21">
        <f t="shared" si="7"/>
        <v>0</v>
      </c>
      <c r="I39" s="21">
        <f t="shared" si="2"/>
        <v>0</v>
      </c>
      <c r="J39" s="21">
        <f t="shared" si="3"/>
        <v>0</v>
      </c>
      <c r="K39" s="21">
        <f t="shared" si="4"/>
        <v>0</v>
      </c>
      <c r="L39" s="22">
        <f t="shared" si="5"/>
        <v>0</v>
      </c>
      <c r="N39" t="str">
        <f t="shared" si="6"/>
        <v>Escludi</v>
      </c>
    </row>
    <row r="40" spans="1:14" ht="15" customHeight="1" thickBot="1" x14ac:dyDescent="0.4">
      <c r="A40" s="19">
        <v>62011</v>
      </c>
      <c r="B40" s="20" t="s">
        <v>10</v>
      </c>
      <c r="C40" s="20" t="s">
        <v>512</v>
      </c>
      <c r="D40" s="20" t="s">
        <v>471</v>
      </c>
      <c r="E40" s="20" t="s">
        <v>513</v>
      </c>
      <c r="F40" s="21">
        <f t="shared" ref="F40:F71" si="8">IFERROR(GetAccountRealBaseAmount($F$6,$A40,$B40,$F$5),0)</f>
        <v>0</v>
      </c>
      <c r="G40" s="21">
        <f t="shared" ref="G40:G71" si="9">IFERROR(GetAccountRealBaseAmount($G$6,$A40,$B40,$G$5),0)</f>
        <v>0</v>
      </c>
      <c r="H40" s="21">
        <f t="shared" si="7"/>
        <v>54000</v>
      </c>
      <c r="I40" s="21">
        <f t="shared" ref="I40:I71" si="10">IFERROR(GetAccountRealBaseAmount($I$6,$A40,$B40,$I$5),0)</f>
        <v>0</v>
      </c>
      <c r="J40" s="21">
        <f t="shared" ref="J40:J71" si="11">IFERROR(GetAccountRealBaseAmount($J$6,$A40,$B40,$J$5),0)</f>
        <v>0</v>
      </c>
      <c r="K40" s="21">
        <f t="shared" ref="K40:K71" si="12">IFERROR(GetAccountRealBaseAmount($K$6,$A40,$B40,$K$5),0)</f>
        <v>0</v>
      </c>
      <c r="L40" s="22">
        <f t="shared" ref="L40:L71" si="13">+G40+F40+H40+I40+J40+K40</f>
        <v>54000</v>
      </c>
      <c r="N40" t="str">
        <f t="shared" ref="N40:N71" si="14">IF(L40=0,"Escludi","Includi")</f>
        <v>Includi</v>
      </c>
    </row>
    <row r="41" spans="1:14" ht="15" customHeight="1" thickBot="1" x14ac:dyDescent="0.4">
      <c r="A41" s="19">
        <v>63011</v>
      </c>
      <c r="B41" s="20" t="s">
        <v>48</v>
      </c>
      <c r="C41" s="20" t="s">
        <v>514</v>
      </c>
      <c r="D41" s="20" t="s">
        <v>471</v>
      </c>
      <c r="E41" s="20" t="s">
        <v>515</v>
      </c>
      <c r="F41" s="21">
        <f t="shared" si="8"/>
        <v>0</v>
      </c>
      <c r="G41" s="21">
        <f t="shared" si="9"/>
        <v>0</v>
      </c>
      <c r="H41" s="21">
        <f t="shared" si="7"/>
        <v>0</v>
      </c>
      <c r="I41" s="21">
        <f t="shared" si="10"/>
        <v>0</v>
      </c>
      <c r="J41" s="21">
        <f t="shared" si="11"/>
        <v>0</v>
      </c>
      <c r="K41" s="21">
        <f t="shared" si="12"/>
        <v>0</v>
      </c>
      <c r="L41" s="22">
        <f t="shared" si="13"/>
        <v>0</v>
      </c>
      <c r="N41" t="str">
        <f t="shared" si="14"/>
        <v>Escludi</v>
      </c>
    </row>
    <row r="42" spans="1:14" ht="15" customHeight="1" thickBot="1" x14ac:dyDescent="0.4">
      <c r="A42" s="19">
        <v>63011</v>
      </c>
      <c r="B42" s="20" t="s">
        <v>10</v>
      </c>
      <c r="C42" s="20" t="s">
        <v>516</v>
      </c>
      <c r="D42" s="20" t="s">
        <v>471</v>
      </c>
      <c r="E42" s="20" t="s">
        <v>515</v>
      </c>
      <c r="F42" s="21">
        <f t="shared" si="8"/>
        <v>0</v>
      </c>
      <c r="G42" s="21">
        <f t="shared" si="9"/>
        <v>0</v>
      </c>
      <c r="H42" s="21">
        <f t="shared" si="7"/>
        <v>0</v>
      </c>
      <c r="I42" s="21">
        <f t="shared" si="10"/>
        <v>0</v>
      </c>
      <c r="J42" s="21">
        <f t="shared" si="11"/>
        <v>0</v>
      </c>
      <c r="K42" s="21">
        <f t="shared" si="12"/>
        <v>0</v>
      </c>
      <c r="L42" s="22">
        <f t="shared" si="13"/>
        <v>0</v>
      </c>
      <c r="N42" t="str">
        <f t="shared" si="14"/>
        <v>Escludi</v>
      </c>
    </row>
    <row r="43" spans="1:14" ht="15" customHeight="1" thickBot="1" x14ac:dyDescent="0.4">
      <c r="A43" s="19">
        <v>64011</v>
      </c>
      <c r="B43" s="20" t="s">
        <v>48</v>
      </c>
      <c r="C43" s="20" t="s">
        <v>517</v>
      </c>
      <c r="D43" s="20" t="s">
        <v>471</v>
      </c>
      <c r="E43" s="20" t="s">
        <v>518</v>
      </c>
      <c r="F43" s="21">
        <f t="shared" si="8"/>
        <v>0</v>
      </c>
      <c r="G43" s="21">
        <f t="shared" si="9"/>
        <v>0</v>
      </c>
      <c r="H43" s="21">
        <f t="shared" si="7"/>
        <v>0</v>
      </c>
      <c r="I43" s="21">
        <f t="shared" si="10"/>
        <v>0</v>
      </c>
      <c r="J43" s="21">
        <f t="shared" si="11"/>
        <v>0</v>
      </c>
      <c r="K43" s="21">
        <f t="shared" si="12"/>
        <v>0</v>
      </c>
      <c r="L43" s="22">
        <f t="shared" si="13"/>
        <v>0</v>
      </c>
      <c r="N43" t="str">
        <f t="shared" si="14"/>
        <v>Escludi</v>
      </c>
    </row>
    <row r="44" spans="1:14" ht="15" customHeight="1" thickBot="1" x14ac:dyDescent="0.4">
      <c r="A44" s="19">
        <v>64011</v>
      </c>
      <c r="B44" s="20" t="s">
        <v>10</v>
      </c>
      <c r="C44" s="20" t="s">
        <v>519</v>
      </c>
      <c r="D44" s="20" t="s">
        <v>471</v>
      </c>
      <c r="E44" s="20" t="s">
        <v>518</v>
      </c>
      <c r="F44" s="21">
        <f t="shared" si="8"/>
        <v>0</v>
      </c>
      <c r="G44" s="21">
        <f t="shared" si="9"/>
        <v>0</v>
      </c>
      <c r="H44" s="21">
        <f t="shared" si="7"/>
        <v>0</v>
      </c>
      <c r="I44" s="21">
        <f t="shared" si="10"/>
        <v>0</v>
      </c>
      <c r="J44" s="21">
        <f t="shared" si="11"/>
        <v>0</v>
      </c>
      <c r="K44" s="21">
        <f t="shared" si="12"/>
        <v>0</v>
      </c>
      <c r="L44" s="22">
        <f t="shared" si="13"/>
        <v>0</v>
      </c>
      <c r="N44" t="str">
        <f t="shared" si="14"/>
        <v>Escludi</v>
      </c>
    </row>
    <row r="45" spans="1:14" ht="15" customHeight="1" thickBot="1" x14ac:dyDescent="0.4">
      <c r="A45" s="19">
        <v>65011</v>
      </c>
      <c r="B45" s="20" t="s">
        <v>77</v>
      </c>
      <c r="C45" s="20" t="s">
        <v>520</v>
      </c>
      <c r="D45" s="20" t="s">
        <v>471</v>
      </c>
      <c r="E45" s="20" t="s">
        <v>521</v>
      </c>
      <c r="F45" s="21">
        <f t="shared" si="8"/>
        <v>0</v>
      </c>
      <c r="G45" s="21">
        <f t="shared" si="9"/>
        <v>0</v>
      </c>
      <c r="H45" s="21">
        <f t="shared" si="7"/>
        <v>0</v>
      </c>
      <c r="I45" s="21">
        <f t="shared" si="10"/>
        <v>0</v>
      </c>
      <c r="J45" s="21">
        <f t="shared" si="11"/>
        <v>0</v>
      </c>
      <c r="K45" s="21">
        <f t="shared" si="12"/>
        <v>0</v>
      </c>
      <c r="L45" s="22">
        <f t="shared" si="13"/>
        <v>0</v>
      </c>
      <c r="N45" t="str">
        <f t="shared" si="14"/>
        <v>Escludi</v>
      </c>
    </row>
    <row r="46" spans="1:14" ht="15" customHeight="1" thickBot="1" x14ac:dyDescent="0.4">
      <c r="A46" s="19">
        <v>65011</v>
      </c>
      <c r="B46" s="20" t="s">
        <v>80</v>
      </c>
      <c r="C46" s="20" t="s">
        <v>522</v>
      </c>
      <c r="D46" s="20" t="s">
        <v>471</v>
      </c>
      <c r="E46" s="20" t="s">
        <v>521</v>
      </c>
      <c r="F46" s="21">
        <f t="shared" si="8"/>
        <v>0</v>
      </c>
      <c r="G46" s="21">
        <f t="shared" si="9"/>
        <v>0</v>
      </c>
      <c r="H46" s="21">
        <f t="shared" si="7"/>
        <v>0</v>
      </c>
      <c r="I46" s="21">
        <f t="shared" si="10"/>
        <v>0</v>
      </c>
      <c r="J46" s="21">
        <f t="shared" si="11"/>
        <v>0</v>
      </c>
      <c r="K46" s="21">
        <f t="shared" si="12"/>
        <v>0</v>
      </c>
      <c r="L46" s="22">
        <f t="shared" si="13"/>
        <v>0</v>
      </c>
      <c r="N46" t="str">
        <f t="shared" si="14"/>
        <v>Escludi</v>
      </c>
    </row>
    <row r="47" spans="1:14" ht="15" customHeight="1" thickBot="1" x14ac:dyDescent="0.4">
      <c r="A47" s="19">
        <v>65011</v>
      </c>
      <c r="B47" s="20" t="s">
        <v>87</v>
      </c>
      <c r="C47" s="20" t="s">
        <v>523</v>
      </c>
      <c r="D47" s="20" t="s">
        <v>471</v>
      </c>
      <c r="E47" s="20" t="s">
        <v>521</v>
      </c>
      <c r="F47" s="21">
        <f t="shared" si="8"/>
        <v>0</v>
      </c>
      <c r="G47" s="21">
        <f t="shared" si="9"/>
        <v>0</v>
      </c>
      <c r="H47" s="21">
        <f t="shared" si="7"/>
        <v>0</v>
      </c>
      <c r="I47" s="21">
        <f t="shared" si="10"/>
        <v>0</v>
      </c>
      <c r="J47" s="21">
        <f t="shared" si="11"/>
        <v>0</v>
      </c>
      <c r="K47" s="21">
        <f t="shared" si="12"/>
        <v>0</v>
      </c>
      <c r="L47" s="22">
        <f t="shared" si="13"/>
        <v>0</v>
      </c>
      <c r="N47" t="str">
        <f t="shared" si="14"/>
        <v>Escludi</v>
      </c>
    </row>
    <row r="48" spans="1:14" ht="15" customHeight="1" thickBot="1" x14ac:dyDescent="0.4">
      <c r="A48" s="19">
        <v>65011</v>
      </c>
      <c r="B48" s="20" t="s">
        <v>48</v>
      </c>
      <c r="C48" s="20" t="s">
        <v>524</v>
      </c>
      <c r="D48" s="20" t="s">
        <v>471</v>
      </c>
      <c r="E48" s="20" t="s">
        <v>521</v>
      </c>
      <c r="F48" s="21">
        <f t="shared" si="8"/>
        <v>0</v>
      </c>
      <c r="G48" s="21">
        <f t="shared" si="9"/>
        <v>0</v>
      </c>
      <c r="H48" s="21">
        <f t="shared" si="7"/>
        <v>0</v>
      </c>
      <c r="I48" s="21">
        <f t="shared" si="10"/>
        <v>0</v>
      </c>
      <c r="J48" s="21">
        <f t="shared" si="11"/>
        <v>0</v>
      </c>
      <c r="K48" s="21">
        <f t="shared" si="12"/>
        <v>0</v>
      </c>
      <c r="L48" s="22">
        <f t="shared" si="13"/>
        <v>0</v>
      </c>
      <c r="N48" t="str">
        <f t="shared" si="14"/>
        <v>Escludi</v>
      </c>
    </row>
    <row r="49" spans="1:14" ht="15" customHeight="1" thickBot="1" x14ac:dyDescent="0.4">
      <c r="A49" s="19">
        <v>65011</v>
      </c>
      <c r="B49" s="20" t="s">
        <v>10</v>
      </c>
      <c r="C49" s="20" t="s">
        <v>525</v>
      </c>
      <c r="D49" s="20" t="s">
        <v>471</v>
      </c>
      <c r="E49" s="20" t="s">
        <v>521</v>
      </c>
      <c r="F49" s="21">
        <f t="shared" si="8"/>
        <v>0</v>
      </c>
      <c r="G49" s="21">
        <f t="shared" si="9"/>
        <v>0</v>
      </c>
      <c r="H49" s="21">
        <f t="shared" si="7"/>
        <v>0</v>
      </c>
      <c r="I49" s="21">
        <f t="shared" si="10"/>
        <v>0</v>
      </c>
      <c r="J49" s="21">
        <f t="shared" si="11"/>
        <v>0</v>
      </c>
      <c r="K49" s="21">
        <f t="shared" si="12"/>
        <v>0</v>
      </c>
      <c r="L49" s="22">
        <f t="shared" si="13"/>
        <v>0</v>
      </c>
      <c r="N49" t="str">
        <f t="shared" si="14"/>
        <v>Escludi</v>
      </c>
    </row>
    <row r="50" spans="1:14" ht="15" customHeight="1" thickBot="1" x14ac:dyDescent="0.4">
      <c r="A50" s="19">
        <v>65012</v>
      </c>
      <c r="B50" s="20" t="s">
        <v>48</v>
      </c>
      <c r="C50" s="20" t="s">
        <v>526</v>
      </c>
      <c r="D50" s="20" t="s">
        <v>471</v>
      </c>
      <c r="E50" s="20" t="s">
        <v>527</v>
      </c>
      <c r="F50" s="21">
        <f t="shared" si="8"/>
        <v>0</v>
      </c>
      <c r="G50" s="21">
        <f t="shared" si="9"/>
        <v>0</v>
      </c>
      <c r="H50" s="21">
        <f t="shared" si="7"/>
        <v>0</v>
      </c>
      <c r="I50" s="21">
        <f t="shared" si="10"/>
        <v>0</v>
      </c>
      <c r="J50" s="21">
        <f t="shared" si="11"/>
        <v>0</v>
      </c>
      <c r="K50" s="21">
        <f t="shared" si="12"/>
        <v>0</v>
      </c>
      <c r="L50" s="22">
        <f t="shared" si="13"/>
        <v>0</v>
      </c>
      <c r="N50" t="str">
        <f t="shared" si="14"/>
        <v>Escludi</v>
      </c>
    </row>
    <row r="51" spans="1:14" ht="15" customHeight="1" thickBot="1" x14ac:dyDescent="0.4">
      <c r="A51" s="19">
        <v>65012</v>
      </c>
      <c r="B51" s="20" t="s">
        <v>10</v>
      </c>
      <c r="C51" s="20" t="s">
        <v>528</v>
      </c>
      <c r="D51" s="20" t="s">
        <v>471</v>
      </c>
      <c r="E51" s="20" t="s">
        <v>529</v>
      </c>
      <c r="F51" s="21">
        <f t="shared" si="8"/>
        <v>0</v>
      </c>
      <c r="G51" s="21">
        <f t="shared" si="9"/>
        <v>0</v>
      </c>
      <c r="H51" s="21">
        <f t="shared" si="7"/>
        <v>0</v>
      </c>
      <c r="I51" s="21">
        <f t="shared" si="10"/>
        <v>0</v>
      </c>
      <c r="J51" s="21">
        <f t="shared" si="11"/>
        <v>0</v>
      </c>
      <c r="K51" s="21">
        <f t="shared" si="12"/>
        <v>0</v>
      </c>
      <c r="L51" s="22">
        <f t="shared" si="13"/>
        <v>0</v>
      </c>
      <c r="N51" t="str">
        <f t="shared" si="14"/>
        <v>Escludi</v>
      </c>
    </row>
    <row r="52" spans="1:14" ht="15" customHeight="1" thickBot="1" x14ac:dyDescent="0.4">
      <c r="A52" s="19">
        <v>65019</v>
      </c>
      <c r="B52" s="20" t="s">
        <v>10</v>
      </c>
      <c r="C52" s="20" t="s">
        <v>530</v>
      </c>
      <c r="D52" s="20" t="s">
        <v>471</v>
      </c>
      <c r="E52" s="20" t="s">
        <v>531</v>
      </c>
      <c r="F52" s="21">
        <f t="shared" si="8"/>
        <v>0</v>
      </c>
      <c r="G52" s="21">
        <f t="shared" si="9"/>
        <v>0</v>
      </c>
      <c r="H52" s="21">
        <f t="shared" si="7"/>
        <v>0</v>
      </c>
      <c r="I52" s="21">
        <f t="shared" si="10"/>
        <v>0</v>
      </c>
      <c r="J52" s="21">
        <f t="shared" si="11"/>
        <v>0</v>
      </c>
      <c r="K52" s="21">
        <f t="shared" si="12"/>
        <v>0</v>
      </c>
      <c r="L52" s="22">
        <f t="shared" si="13"/>
        <v>0</v>
      </c>
      <c r="N52" t="str">
        <f t="shared" si="14"/>
        <v>Escludi</v>
      </c>
    </row>
    <row r="53" spans="1:14" ht="15" customHeight="1" thickBot="1" x14ac:dyDescent="0.4">
      <c r="A53" s="19">
        <v>66011</v>
      </c>
      <c r="B53" s="20" t="s">
        <v>10</v>
      </c>
      <c r="C53" s="20" t="s">
        <v>532</v>
      </c>
      <c r="D53" s="20" t="s">
        <v>471</v>
      </c>
      <c r="E53" s="20" t="s">
        <v>533</v>
      </c>
      <c r="F53" s="21">
        <f t="shared" si="8"/>
        <v>0</v>
      </c>
      <c r="G53" s="21">
        <f t="shared" si="9"/>
        <v>0</v>
      </c>
      <c r="H53" s="21">
        <f t="shared" si="7"/>
        <v>0</v>
      </c>
      <c r="I53" s="21">
        <f t="shared" si="10"/>
        <v>0</v>
      </c>
      <c r="J53" s="21">
        <f t="shared" si="11"/>
        <v>0</v>
      </c>
      <c r="K53" s="21">
        <f t="shared" si="12"/>
        <v>0</v>
      </c>
      <c r="L53" s="22">
        <f t="shared" si="13"/>
        <v>0</v>
      </c>
      <c r="N53" t="str">
        <f t="shared" si="14"/>
        <v>Escludi</v>
      </c>
    </row>
    <row r="54" spans="1:14" ht="15" customHeight="1" thickBot="1" x14ac:dyDescent="0.4">
      <c r="A54" s="19">
        <v>67011</v>
      </c>
      <c r="B54" s="20" t="s">
        <v>80</v>
      </c>
      <c r="C54" s="20" t="s">
        <v>534</v>
      </c>
      <c r="D54" s="20" t="s">
        <v>471</v>
      </c>
      <c r="E54" s="20" t="s">
        <v>535</v>
      </c>
      <c r="F54" s="21">
        <f t="shared" si="8"/>
        <v>0</v>
      </c>
      <c r="G54" s="21">
        <f t="shared" si="9"/>
        <v>0</v>
      </c>
      <c r="H54" s="21">
        <f t="shared" si="7"/>
        <v>0</v>
      </c>
      <c r="I54" s="21">
        <f t="shared" si="10"/>
        <v>0</v>
      </c>
      <c r="J54" s="21">
        <f t="shared" si="11"/>
        <v>0</v>
      </c>
      <c r="K54" s="21">
        <f t="shared" si="12"/>
        <v>0</v>
      </c>
      <c r="L54" s="22">
        <f t="shared" si="13"/>
        <v>0</v>
      </c>
      <c r="N54" t="str">
        <f t="shared" si="14"/>
        <v>Escludi</v>
      </c>
    </row>
    <row r="55" spans="1:14" ht="15" customHeight="1" thickBot="1" x14ac:dyDescent="0.4">
      <c r="A55" s="19">
        <v>67011</v>
      </c>
      <c r="B55" s="20" t="s">
        <v>60</v>
      </c>
      <c r="C55" s="20" t="s">
        <v>536</v>
      </c>
      <c r="D55" s="20" t="s">
        <v>471</v>
      </c>
      <c r="E55" s="20" t="s">
        <v>535</v>
      </c>
      <c r="F55" s="21">
        <f t="shared" si="8"/>
        <v>0</v>
      </c>
      <c r="G55" s="21">
        <f t="shared" si="9"/>
        <v>0</v>
      </c>
      <c r="H55" s="21">
        <f t="shared" si="7"/>
        <v>0</v>
      </c>
      <c r="I55" s="21">
        <f t="shared" si="10"/>
        <v>0</v>
      </c>
      <c r="J55" s="21">
        <f t="shared" si="11"/>
        <v>0</v>
      </c>
      <c r="K55" s="21">
        <f t="shared" si="12"/>
        <v>0</v>
      </c>
      <c r="L55" s="22">
        <f t="shared" si="13"/>
        <v>0</v>
      </c>
      <c r="N55" t="str">
        <f t="shared" si="14"/>
        <v>Escludi</v>
      </c>
    </row>
    <row r="56" spans="1:14" ht="15" customHeight="1" thickBot="1" x14ac:dyDescent="0.4">
      <c r="A56" s="19">
        <v>67011</v>
      </c>
      <c r="B56" s="20" t="s">
        <v>10</v>
      </c>
      <c r="C56" s="20" t="s">
        <v>537</v>
      </c>
      <c r="D56" s="20" t="s">
        <v>471</v>
      </c>
      <c r="E56" s="20" t="s">
        <v>535</v>
      </c>
      <c r="F56" s="21">
        <f t="shared" si="8"/>
        <v>0</v>
      </c>
      <c r="G56" s="21">
        <f t="shared" si="9"/>
        <v>0</v>
      </c>
      <c r="H56" s="21">
        <f t="shared" si="7"/>
        <v>0</v>
      </c>
      <c r="I56" s="21">
        <f t="shared" si="10"/>
        <v>0</v>
      </c>
      <c r="J56" s="21">
        <f t="shared" si="11"/>
        <v>0</v>
      </c>
      <c r="K56" s="21">
        <f t="shared" si="12"/>
        <v>0</v>
      </c>
      <c r="L56" s="22">
        <f t="shared" si="13"/>
        <v>0</v>
      </c>
      <c r="N56" t="str">
        <f t="shared" si="14"/>
        <v>Escludi</v>
      </c>
    </row>
    <row r="57" spans="1:14" ht="15" customHeight="1" thickBot="1" x14ac:dyDescent="0.4">
      <c r="A57" s="19">
        <v>67012</v>
      </c>
      <c r="B57" s="20" t="s">
        <v>80</v>
      </c>
      <c r="C57" s="20" t="s">
        <v>538</v>
      </c>
      <c r="D57" s="20" t="s">
        <v>471</v>
      </c>
      <c r="E57" s="20" t="s">
        <v>539</v>
      </c>
      <c r="F57" s="21">
        <f t="shared" si="8"/>
        <v>0</v>
      </c>
      <c r="G57" s="21">
        <f t="shared" si="9"/>
        <v>0</v>
      </c>
      <c r="H57" s="21">
        <f t="shared" si="7"/>
        <v>0</v>
      </c>
      <c r="I57" s="21">
        <f t="shared" si="10"/>
        <v>0</v>
      </c>
      <c r="J57" s="21">
        <f t="shared" si="11"/>
        <v>0</v>
      </c>
      <c r="K57" s="21">
        <f t="shared" si="12"/>
        <v>0</v>
      </c>
      <c r="L57" s="22">
        <f t="shared" si="13"/>
        <v>0</v>
      </c>
      <c r="N57" t="str">
        <f t="shared" si="14"/>
        <v>Escludi</v>
      </c>
    </row>
    <row r="58" spans="1:14" ht="15" customHeight="1" thickBot="1" x14ac:dyDescent="0.4">
      <c r="A58" s="19">
        <v>67012</v>
      </c>
      <c r="B58" s="20" t="s">
        <v>10</v>
      </c>
      <c r="C58" s="20" t="s">
        <v>540</v>
      </c>
      <c r="D58" s="20" t="s">
        <v>471</v>
      </c>
      <c r="E58" s="20" t="s">
        <v>539</v>
      </c>
      <c r="F58" s="21">
        <f t="shared" si="8"/>
        <v>0</v>
      </c>
      <c r="G58" s="21">
        <f t="shared" si="9"/>
        <v>0</v>
      </c>
      <c r="H58" s="21">
        <f t="shared" si="7"/>
        <v>0</v>
      </c>
      <c r="I58" s="21">
        <f t="shared" si="10"/>
        <v>0</v>
      </c>
      <c r="J58" s="21">
        <f t="shared" si="11"/>
        <v>0</v>
      </c>
      <c r="K58" s="21">
        <f t="shared" si="12"/>
        <v>0</v>
      </c>
      <c r="L58" s="22">
        <f t="shared" si="13"/>
        <v>0</v>
      </c>
      <c r="N58" t="str">
        <f t="shared" si="14"/>
        <v>Escludi</v>
      </c>
    </row>
    <row r="59" spans="1:14" ht="15" customHeight="1" thickBot="1" x14ac:dyDescent="0.4">
      <c r="A59" s="19">
        <v>67012</v>
      </c>
      <c r="B59" s="20" t="s">
        <v>60</v>
      </c>
      <c r="C59" s="20" t="s">
        <v>541</v>
      </c>
      <c r="D59" s="20" t="s">
        <v>471</v>
      </c>
      <c r="E59" s="20" t="s">
        <v>539</v>
      </c>
      <c r="F59" s="21">
        <f t="shared" si="8"/>
        <v>0</v>
      </c>
      <c r="G59" s="21">
        <f t="shared" si="9"/>
        <v>0</v>
      </c>
      <c r="H59" s="21">
        <f t="shared" si="7"/>
        <v>0</v>
      </c>
      <c r="I59" s="21">
        <f t="shared" si="10"/>
        <v>0</v>
      </c>
      <c r="J59" s="21">
        <f t="shared" si="11"/>
        <v>0</v>
      </c>
      <c r="K59" s="21">
        <f t="shared" si="12"/>
        <v>0</v>
      </c>
      <c r="L59" s="22">
        <f t="shared" si="13"/>
        <v>0</v>
      </c>
      <c r="N59" t="str">
        <f t="shared" si="14"/>
        <v>Escludi</v>
      </c>
    </row>
    <row r="60" spans="1:14" ht="15" customHeight="1" thickBot="1" x14ac:dyDescent="0.4">
      <c r="A60" s="19">
        <v>67013</v>
      </c>
      <c r="B60" s="20" t="s">
        <v>80</v>
      </c>
      <c r="C60" s="20" t="s">
        <v>538</v>
      </c>
      <c r="D60" s="20" t="s">
        <v>471</v>
      </c>
      <c r="E60" s="20" t="s">
        <v>542</v>
      </c>
      <c r="F60" s="21">
        <f t="shared" si="8"/>
        <v>0</v>
      </c>
      <c r="G60" s="21">
        <f t="shared" si="9"/>
        <v>0</v>
      </c>
      <c r="H60" s="21">
        <f t="shared" si="7"/>
        <v>0</v>
      </c>
      <c r="I60" s="21">
        <f t="shared" si="10"/>
        <v>0</v>
      </c>
      <c r="J60" s="21">
        <f t="shared" si="11"/>
        <v>0</v>
      </c>
      <c r="K60" s="21">
        <f t="shared" si="12"/>
        <v>0</v>
      </c>
      <c r="L60" s="22">
        <f t="shared" si="13"/>
        <v>0</v>
      </c>
      <c r="N60" t="str">
        <f t="shared" si="14"/>
        <v>Escludi</v>
      </c>
    </row>
    <row r="61" spans="1:14" ht="15" customHeight="1" thickBot="1" x14ac:dyDescent="0.4">
      <c r="A61" s="19">
        <v>67013</v>
      </c>
      <c r="B61" s="20" t="s">
        <v>10</v>
      </c>
      <c r="C61" s="20" t="s">
        <v>540</v>
      </c>
      <c r="D61" s="20" t="s">
        <v>471</v>
      </c>
      <c r="E61" s="20" t="s">
        <v>542</v>
      </c>
      <c r="F61" s="21">
        <f t="shared" si="8"/>
        <v>0</v>
      </c>
      <c r="G61" s="21">
        <f t="shared" si="9"/>
        <v>0</v>
      </c>
      <c r="H61" s="21">
        <f t="shared" si="7"/>
        <v>0</v>
      </c>
      <c r="I61" s="21">
        <f t="shared" si="10"/>
        <v>0</v>
      </c>
      <c r="J61" s="21">
        <f t="shared" si="11"/>
        <v>0</v>
      </c>
      <c r="K61" s="21">
        <f t="shared" si="12"/>
        <v>0</v>
      </c>
      <c r="L61" s="22">
        <f t="shared" si="13"/>
        <v>0</v>
      </c>
      <c r="N61" t="str">
        <f t="shared" si="14"/>
        <v>Escludi</v>
      </c>
    </row>
    <row r="62" spans="1:14" ht="15" customHeight="1" thickBot="1" x14ac:dyDescent="0.4">
      <c r="A62" s="19">
        <v>68011</v>
      </c>
      <c r="B62" s="20" t="s">
        <v>10</v>
      </c>
      <c r="C62" s="20" t="s">
        <v>543</v>
      </c>
      <c r="D62" s="20" t="s">
        <v>471</v>
      </c>
      <c r="E62" s="20" t="s">
        <v>544</v>
      </c>
      <c r="F62" s="21">
        <f t="shared" si="8"/>
        <v>0</v>
      </c>
      <c r="G62" s="21">
        <f t="shared" si="9"/>
        <v>0</v>
      </c>
      <c r="H62" s="21">
        <f t="shared" si="7"/>
        <v>0</v>
      </c>
      <c r="I62" s="21">
        <f t="shared" si="10"/>
        <v>0</v>
      </c>
      <c r="J62" s="21">
        <f t="shared" si="11"/>
        <v>0</v>
      </c>
      <c r="K62" s="21">
        <f t="shared" si="12"/>
        <v>0</v>
      </c>
      <c r="L62" s="22">
        <f t="shared" si="13"/>
        <v>0</v>
      </c>
      <c r="N62" t="str">
        <f t="shared" si="14"/>
        <v>Escludi</v>
      </c>
    </row>
    <row r="63" spans="1:14" ht="15" customHeight="1" thickBot="1" x14ac:dyDescent="0.4">
      <c r="A63" s="19">
        <v>69011</v>
      </c>
      <c r="B63" s="20" t="s">
        <v>48</v>
      </c>
      <c r="C63" s="20" t="s">
        <v>545</v>
      </c>
      <c r="D63" s="20" t="s">
        <v>471</v>
      </c>
      <c r="E63" s="20" t="s">
        <v>546</v>
      </c>
      <c r="F63" s="21">
        <f t="shared" si="8"/>
        <v>0</v>
      </c>
      <c r="G63" s="21">
        <f t="shared" si="9"/>
        <v>0</v>
      </c>
      <c r="H63" s="21">
        <f t="shared" si="7"/>
        <v>0</v>
      </c>
      <c r="I63" s="21">
        <f t="shared" si="10"/>
        <v>0</v>
      </c>
      <c r="J63" s="21">
        <f t="shared" si="11"/>
        <v>0</v>
      </c>
      <c r="K63" s="21">
        <f t="shared" si="12"/>
        <v>0</v>
      </c>
      <c r="L63" s="22">
        <f t="shared" si="13"/>
        <v>0</v>
      </c>
      <c r="N63" t="str">
        <f t="shared" si="14"/>
        <v>Escludi</v>
      </c>
    </row>
    <row r="64" spans="1:14" ht="15" customHeight="1" thickBot="1" x14ac:dyDescent="0.4">
      <c r="A64" s="19">
        <v>69011</v>
      </c>
      <c r="B64" s="20" t="s">
        <v>87</v>
      </c>
      <c r="C64" s="20" t="s">
        <v>547</v>
      </c>
      <c r="D64" s="20" t="s">
        <v>471</v>
      </c>
      <c r="E64" s="20" t="s">
        <v>546</v>
      </c>
      <c r="F64" s="21">
        <f t="shared" si="8"/>
        <v>0</v>
      </c>
      <c r="G64" s="21">
        <f t="shared" si="9"/>
        <v>0</v>
      </c>
      <c r="H64" s="21">
        <f t="shared" si="7"/>
        <v>0</v>
      </c>
      <c r="I64" s="21">
        <f t="shared" si="10"/>
        <v>0</v>
      </c>
      <c r="J64" s="21">
        <f t="shared" si="11"/>
        <v>0</v>
      </c>
      <c r="K64" s="21">
        <f t="shared" si="12"/>
        <v>0</v>
      </c>
      <c r="L64" s="22">
        <f t="shared" si="13"/>
        <v>0</v>
      </c>
      <c r="N64" t="str">
        <f t="shared" si="14"/>
        <v>Escludi</v>
      </c>
    </row>
    <row r="65" spans="1:14" ht="15" customHeight="1" thickBot="1" x14ac:dyDescent="0.4">
      <c r="A65" s="19">
        <v>69011</v>
      </c>
      <c r="B65" s="20" t="s">
        <v>10</v>
      </c>
      <c r="C65" s="20" t="s">
        <v>548</v>
      </c>
      <c r="D65" s="20" t="s">
        <v>471</v>
      </c>
      <c r="E65" s="20" t="s">
        <v>546</v>
      </c>
      <c r="F65" s="21">
        <f t="shared" si="8"/>
        <v>0</v>
      </c>
      <c r="G65" s="21">
        <f t="shared" si="9"/>
        <v>0</v>
      </c>
      <c r="H65" s="21">
        <f t="shared" si="7"/>
        <v>0</v>
      </c>
      <c r="I65" s="21">
        <f t="shared" si="10"/>
        <v>0</v>
      </c>
      <c r="J65" s="21">
        <f t="shared" si="11"/>
        <v>0</v>
      </c>
      <c r="K65" s="21">
        <f t="shared" si="12"/>
        <v>0</v>
      </c>
      <c r="L65" s="22">
        <f t="shared" si="13"/>
        <v>0</v>
      </c>
      <c r="N65" t="str">
        <f t="shared" si="14"/>
        <v>Escludi</v>
      </c>
    </row>
    <row r="66" spans="1:14" ht="15" customHeight="1" thickBot="1" x14ac:dyDescent="0.4">
      <c r="A66" s="19">
        <v>69021</v>
      </c>
      <c r="B66" s="20" t="s">
        <v>80</v>
      </c>
      <c r="C66" s="20" t="s">
        <v>549</v>
      </c>
      <c r="D66" s="20" t="s">
        <v>471</v>
      </c>
      <c r="E66" s="20" t="s">
        <v>550</v>
      </c>
      <c r="F66" s="21">
        <f t="shared" si="8"/>
        <v>0</v>
      </c>
      <c r="G66" s="21">
        <f t="shared" si="9"/>
        <v>0</v>
      </c>
      <c r="H66" s="21">
        <f t="shared" si="7"/>
        <v>0</v>
      </c>
      <c r="I66" s="21">
        <f t="shared" si="10"/>
        <v>0</v>
      </c>
      <c r="J66" s="21">
        <f t="shared" si="11"/>
        <v>0</v>
      </c>
      <c r="K66" s="21">
        <f t="shared" si="12"/>
        <v>0</v>
      </c>
      <c r="L66" s="22">
        <f t="shared" si="13"/>
        <v>0</v>
      </c>
      <c r="N66" t="str">
        <f t="shared" si="14"/>
        <v>Escludi</v>
      </c>
    </row>
    <row r="67" spans="1:14" ht="15" customHeight="1" thickBot="1" x14ac:dyDescent="0.4">
      <c r="A67" s="19">
        <v>69022</v>
      </c>
      <c r="B67" s="20" t="s">
        <v>80</v>
      </c>
      <c r="C67" s="20" t="s">
        <v>551</v>
      </c>
      <c r="D67" s="20" t="s">
        <v>471</v>
      </c>
      <c r="E67" s="20" t="s">
        <v>552</v>
      </c>
      <c r="F67" s="21">
        <f t="shared" si="8"/>
        <v>0</v>
      </c>
      <c r="G67" s="21">
        <f t="shared" si="9"/>
        <v>0</v>
      </c>
      <c r="H67" s="21">
        <f t="shared" si="7"/>
        <v>0</v>
      </c>
      <c r="I67" s="21">
        <f t="shared" si="10"/>
        <v>0</v>
      </c>
      <c r="J67" s="21">
        <f t="shared" si="11"/>
        <v>0</v>
      </c>
      <c r="K67" s="21">
        <f t="shared" si="12"/>
        <v>0</v>
      </c>
      <c r="L67" s="22">
        <f t="shared" si="13"/>
        <v>0</v>
      </c>
      <c r="N67" t="str">
        <f t="shared" si="14"/>
        <v>Escludi</v>
      </c>
    </row>
    <row r="68" spans="1:14" ht="15" customHeight="1" thickBot="1" x14ac:dyDescent="0.4">
      <c r="A68" s="19">
        <v>69023</v>
      </c>
      <c r="B68" s="20" t="s">
        <v>80</v>
      </c>
      <c r="C68" s="20" t="s">
        <v>553</v>
      </c>
      <c r="D68" s="20" t="s">
        <v>471</v>
      </c>
      <c r="E68" s="20" t="s">
        <v>554</v>
      </c>
      <c r="F68" s="21">
        <f t="shared" si="8"/>
        <v>0</v>
      </c>
      <c r="G68" s="21">
        <f t="shared" si="9"/>
        <v>0</v>
      </c>
      <c r="H68" s="21">
        <f t="shared" si="7"/>
        <v>0</v>
      </c>
      <c r="I68" s="21">
        <f t="shared" si="10"/>
        <v>0</v>
      </c>
      <c r="J68" s="21">
        <f t="shared" si="11"/>
        <v>0</v>
      </c>
      <c r="K68" s="21">
        <f t="shared" si="12"/>
        <v>0</v>
      </c>
      <c r="L68" s="22">
        <f t="shared" si="13"/>
        <v>0</v>
      </c>
      <c r="N68" t="str">
        <f t="shared" si="14"/>
        <v>Escludi</v>
      </c>
    </row>
    <row r="69" spans="1:14" ht="15" customHeight="1" thickBot="1" x14ac:dyDescent="0.4">
      <c r="A69" s="19">
        <v>69024</v>
      </c>
      <c r="B69" s="20" t="s">
        <v>80</v>
      </c>
      <c r="C69" s="20" t="s">
        <v>555</v>
      </c>
      <c r="D69" s="20" t="s">
        <v>471</v>
      </c>
      <c r="E69" s="20" t="s">
        <v>556</v>
      </c>
      <c r="F69" s="21">
        <f t="shared" si="8"/>
        <v>0</v>
      </c>
      <c r="G69" s="21">
        <f t="shared" si="9"/>
        <v>0</v>
      </c>
      <c r="H69" s="21">
        <f t="shared" si="7"/>
        <v>0</v>
      </c>
      <c r="I69" s="21">
        <f t="shared" si="10"/>
        <v>0</v>
      </c>
      <c r="J69" s="21">
        <f t="shared" si="11"/>
        <v>0</v>
      </c>
      <c r="K69" s="21">
        <f t="shared" si="12"/>
        <v>0</v>
      </c>
      <c r="L69" s="22">
        <f t="shared" si="13"/>
        <v>0</v>
      </c>
      <c r="N69" t="str">
        <f t="shared" si="14"/>
        <v>Escludi</v>
      </c>
    </row>
    <row r="70" spans="1:14" ht="15" customHeight="1" thickBot="1" x14ac:dyDescent="0.4">
      <c r="A70" s="19">
        <v>70011</v>
      </c>
      <c r="B70" s="20" t="s">
        <v>60</v>
      </c>
      <c r="C70" s="20" t="s">
        <v>557</v>
      </c>
      <c r="D70" s="20" t="s">
        <v>471</v>
      </c>
      <c r="E70" s="20" t="s">
        <v>558</v>
      </c>
      <c r="F70" s="21">
        <f t="shared" si="8"/>
        <v>0</v>
      </c>
      <c r="G70" s="21">
        <f t="shared" si="9"/>
        <v>0</v>
      </c>
      <c r="H70" s="21">
        <f t="shared" si="7"/>
        <v>0</v>
      </c>
      <c r="I70" s="21">
        <f t="shared" si="10"/>
        <v>0</v>
      </c>
      <c r="J70" s="21">
        <f t="shared" si="11"/>
        <v>0</v>
      </c>
      <c r="K70" s="21">
        <f t="shared" si="12"/>
        <v>0</v>
      </c>
      <c r="L70" s="22">
        <f t="shared" si="13"/>
        <v>0</v>
      </c>
      <c r="N70" t="str">
        <f t="shared" si="14"/>
        <v>Escludi</v>
      </c>
    </row>
    <row r="71" spans="1:14" ht="15" customHeight="1" thickBot="1" x14ac:dyDescent="0.4">
      <c r="A71" s="19">
        <v>70011</v>
      </c>
      <c r="B71" s="20" t="s">
        <v>80</v>
      </c>
      <c r="C71" s="20" t="s">
        <v>559</v>
      </c>
      <c r="D71" s="20" t="s">
        <v>471</v>
      </c>
      <c r="E71" s="20" t="s">
        <v>558</v>
      </c>
      <c r="F71" s="21">
        <f t="shared" si="8"/>
        <v>0</v>
      </c>
      <c r="G71" s="21">
        <f t="shared" si="9"/>
        <v>0</v>
      </c>
      <c r="H71" s="21">
        <f t="shared" si="7"/>
        <v>0</v>
      </c>
      <c r="I71" s="21">
        <f t="shared" si="10"/>
        <v>0</v>
      </c>
      <c r="J71" s="21">
        <f t="shared" si="11"/>
        <v>0</v>
      </c>
      <c r="K71" s="21">
        <f t="shared" si="12"/>
        <v>0</v>
      </c>
      <c r="L71" s="22">
        <f t="shared" si="13"/>
        <v>0</v>
      </c>
      <c r="N71" t="str">
        <f t="shared" si="14"/>
        <v>Escludi</v>
      </c>
    </row>
    <row r="72" spans="1:14" ht="15" customHeight="1" thickBot="1" x14ac:dyDescent="0.4">
      <c r="A72" s="19">
        <v>70012</v>
      </c>
      <c r="B72" s="20" t="s">
        <v>60</v>
      </c>
      <c r="C72" s="20" t="s">
        <v>560</v>
      </c>
      <c r="D72" s="20" t="s">
        <v>471</v>
      </c>
      <c r="E72" s="20" t="s">
        <v>561</v>
      </c>
      <c r="F72" s="21">
        <f t="shared" ref="F72:F103" si="15">IFERROR(GetAccountRealBaseAmount($F$6,$A72,$B72,$F$5),0)</f>
        <v>0</v>
      </c>
      <c r="G72" s="21">
        <f t="shared" ref="G72:G103" si="16">IFERROR(GetAccountRealBaseAmount($G$6,$A72,$B72,$G$5),0)</f>
        <v>0</v>
      </c>
      <c r="H72" s="21">
        <f t="shared" si="7"/>
        <v>0</v>
      </c>
      <c r="I72" s="21">
        <f t="shared" ref="I72:I103" si="17">IFERROR(GetAccountRealBaseAmount($I$6,$A72,$B72,$I$5),0)</f>
        <v>0</v>
      </c>
      <c r="J72" s="21">
        <f t="shared" ref="J72:J103" si="18">IFERROR(GetAccountRealBaseAmount($J$6,$A72,$B72,$J$5),0)</f>
        <v>0</v>
      </c>
      <c r="K72" s="21">
        <f t="shared" ref="K72:K103" si="19">IFERROR(GetAccountRealBaseAmount($K$6,$A72,$B72,$K$5),0)</f>
        <v>0</v>
      </c>
      <c r="L72" s="22">
        <f t="shared" ref="L72:L103" si="20">+G72+F72+H72+I72+J72+K72</f>
        <v>0</v>
      </c>
      <c r="N72" t="str">
        <f t="shared" ref="N72:N103" si="21">IF(L72=0,"Escludi","Includi")</f>
        <v>Escludi</v>
      </c>
    </row>
    <row r="73" spans="1:14" ht="15" customHeight="1" thickBot="1" x14ac:dyDescent="0.4">
      <c r="A73" s="19">
        <v>70012</v>
      </c>
      <c r="B73" s="20" t="s">
        <v>80</v>
      </c>
      <c r="C73" s="20" t="s">
        <v>562</v>
      </c>
      <c r="D73" s="20" t="s">
        <v>471</v>
      </c>
      <c r="E73" s="20" t="s">
        <v>561</v>
      </c>
      <c r="F73" s="21">
        <f t="shared" si="15"/>
        <v>0</v>
      </c>
      <c r="G73" s="21">
        <f t="shared" si="16"/>
        <v>0</v>
      </c>
      <c r="H73" s="21">
        <f t="shared" si="7"/>
        <v>0</v>
      </c>
      <c r="I73" s="21">
        <f t="shared" si="17"/>
        <v>0</v>
      </c>
      <c r="J73" s="21">
        <f t="shared" si="18"/>
        <v>0</v>
      </c>
      <c r="K73" s="21">
        <f t="shared" si="19"/>
        <v>0</v>
      </c>
      <c r="L73" s="22">
        <f t="shared" si="20"/>
        <v>0</v>
      </c>
      <c r="N73" t="str">
        <f t="shared" si="21"/>
        <v>Escludi</v>
      </c>
    </row>
    <row r="74" spans="1:14" ht="15" customHeight="1" thickBot="1" x14ac:dyDescent="0.4">
      <c r="A74" s="19">
        <v>70013</v>
      </c>
      <c r="B74" s="20" t="s">
        <v>80</v>
      </c>
      <c r="C74" s="20" t="s">
        <v>563</v>
      </c>
      <c r="D74" s="20" t="s">
        <v>471</v>
      </c>
      <c r="E74" s="20" t="s">
        <v>564</v>
      </c>
      <c r="F74" s="21">
        <f t="shared" si="15"/>
        <v>0</v>
      </c>
      <c r="G74" s="21">
        <f t="shared" si="16"/>
        <v>0</v>
      </c>
      <c r="H74" s="21">
        <f t="shared" ref="H74:H137" si="22">IFERROR(GetAccountRealBaseAmount($H$7,$A74,$B74,$H$5),0)</f>
        <v>0</v>
      </c>
      <c r="I74" s="21">
        <f t="shared" si="17"/>
        <v>0</v>
      </c>
      <c r="J74" s="21">
        <f t="shared" si="18"/>
        <v>0</v>
      </c>
      <c r="K74" s="21">
        <f t="shared" si="19"/>
        <v>0</v>
      </c>
      <c r="L74" s="22">
        <f t="shared" si="20"/>
        <v>0</v>
      </c>
      <c r="N74" t="str">
        <f t="shared" si="21"/>
        <v>Escludi</v>
      </c>
    </row>
    <row r="75" spans="1:14" ht="15" customHeight="1" thickBot="1" x14ac:dyDescent="0.4">
      <c r="A75" s="19">
        <v>70014</v>
      </c>
      <c r="B75" s="20" t="s">
        <v>80</v>
      </c>
      <c r="C75" s="20" t="s">
        <v>565</v>
      </c>
      <c r="D75" s="20" t="s">
        <v>471</v>
      </c>
      <c r="E75" s="20" t="s">
        <v>566</v>
      </c>
      <c r="F75" s="21">
        <f t="shared" si="15"/>
        <v>0</v>
      </c>
      <c r="G75" s="21">
        <f t="shared" si="16"/>
        <v>0</v>
      </c>
      <c r="H75" s="21">
        <f t="shared" si="22"/>
        <v>0</v>
      </c>
      <c r="I75" s="21">
        <f t="shared" si="17"/>
        <v>0</v>
      </c>
      <c r="J75" s="21">
        <f t="shared" si="18"/>
        <v>0</v>
      </c>
      <c r="K75" s="21">
        <f t="shared" si="19"/>
        <v>0</v>
      </c>
      <c r="L75" s="22">
        <f t="shared" si="20"/>
        <v>0</v>
      </c>
      <c r="N75" t="str">
        <f t="shared" si="21"/>
        <v>Escludi</v>
      </c>
    </row>
    <row r="76" spans="1:14" ht="15" customHeight="1" thickBot="1" x14ac:dyDescent="0.4">
      <c r="A76" s="19">
        <v>70015</v>
      </c>
      <c r="B76" s="20" t="s">
        <v>80</v>
      </c>
      <c r="C76" s="20" t="s">
        <v>567</v>
      </c>
      <c r="D76" s="20" t="s">
        <v>471</v>
      </c>
      <c r="E76" s="20" t="s">
        <v>568</v>
      </c>
      <c r="F76" s="21">
        <f t="shared" si="15"/>
        <v>0</v>
      </c>
      <c r="G76" s="21">
        <f t="shared" si="16"/>
        <v>0</v>
      </c>
      <c r="H76" s="21">
        <f t="shared" si="22"/>
        <v>0</v>
      </c>
      <c r="I76" s="21">
        <f t="shared" si="17"/>
        <v>0</v>
      </c>
      <c r="J76" s="21">
        <f t="shared" si="18"/>
        <v>0</v>
      </c>
      <c r="K76" s="21">
        <f t="shared" si="19"/>
        <v>0</v>
      </c>
      <c r="L76" s="22">
        <f t="shared" si="20"/>
        <v>0</v>
      </c>
      <c r="N76" t="str">
        <f t="shared" si="21"/>
        <v>Escludi</v>
      </c>
    </row>
    <row r="77" spans="1:14" ht="15" customHeight="1" thickBot="1" x14ac:dyDescent="0.4">
      <c r="A77" s="19">
        <v>70016</v>
      </c>
      <c r="B77" s="20" t="s">
        <v>80</v>
      </c>
      <c r="C77" s="20" t="s">
        <v>569</v>
      </c>
      <c r="D77" s="20" t="s">
        <v>471</v>
      </c>
      <c r="E77" s="20" t="s">
        <v>570</v>
      </c>
      <c r="F77" s="21">
        <f t="shared" si="15"/>
        <v>0</v>
      </c>
      <c r="G77" s="21">
        <f t="shared" si="16"/>
        <v>0</v>
      </c>
      <c r="H77" s="21">
        <f t="shared" si="22"/>
        <v>0</v>
      </c>
      <c r="I77" s="21">
        <f t="shared" si="17"/>
        <v>0</v>
      </c>
      <c r="J77" s="21">
        <f t="shared" si="18"/>
        <v>0</v>
      </c>
      <c r="K77" s="21">
        <f t="shared" si="19"/>
        <v>0</v>
      </c>
      <c r="L77" s="22">
        <f t="shared" si="20"/>
        <v>0</v>
      </c>
      <c r="N77" t="str">
        <f t="shared" si="21"/>
        <v>Escludi</v>
      </c>
    </row>
    <row r="78" spans="1:14" ht="15" customHeight="1" thickBot="1" x14ac:dyDescent="0.4">
      <c r="A78" s="19">
        <v>70017</v>
      </c>
      <c r="B78" s="20" t="s">
        <v>80</v>
      </c>
      <c r="C78" s="20" t="s">
        <v>571</v>
      </c>
      <c r="D78" s="20" t="s">
        <v>471</v>
      </c>
      <c r="E78" s="20" t="s">
        <v>572</v>
      </c>
      <c r="F78" s="21">
        <f t="shared" si="15"/>
        <v>0</v>
      </c>
      <c r="G78" s="21">
        <f t="shared" si="16"/>
        <v>0</v>
      </c>
      <c r="H78" s="21">
        <f t="shared" si="22"/>
        <v>0</v>
      </c>
      <c r="I78" s="21">
        <f t="shared" si="17"/>
        <v>0</v>
      </c>
      <c r="J78" s="21">
        <f t="shared" si="18"/>
        <v>0</v>
      </c>
      <c r="K78" s="21">
        <f t="shared" si="19"/>
        <v>0</v>
      </c>
      <c r="L78" s="22">
        <f t="shared" si="20"/>
        <v>0</v>
      </c>
      <c r="N78" t="str">
        <f t="shared" si="21"/>
        <v>Escludi</v>
      </c>
    </row>
    <row r="79" spans="1:14" ht="15" customHeight="1" thickBot="1" x14ac:dyDescent="0.4">
      <c r="A79" s="19">
        <v>70018</v>
      </c>
      <c r="B79" s="20" t="s">
        <v>80</v>
      </c>
      <c r="C79" s="20" t="s">
        <v>573</v>
      </c>
      <c r="D79" s="20" t="s">
        <v>471</v>
      </c>
      <c r="E79" s="20" t="s">
        <v>574</v>
      </c>
      <c r="F79" s="21">
        <f t="shared" si="15"/>
        <v>0</v>
      </c>
      <c r="G79" s="21">
        <f t="shared" si="16"/>
        <v>0</v>
      </c>
      <c r="H79" s="21">
        <f t="shared" si="22"/>
        <v>0</v>
      </c>
      <c r="I79" s="21">
        <f t="shared" si="17"/>
        <v>0</v>
      </c>
      <c r="J79" s="21">
        <f t="shared" si="18"/>
        <v>0</v>
      </c>
      <c r="K79" s="21">
        <f t="shared" si="19"/>
        <v>0</v>
      </c>
      <c r="L79" s="22">
        <f t="shared" si="20"/>
        <v>0</v>
      </c>
      <c r="N79" t="str">
        <f t="shared" si="21"/>
        <v>Escludi</v>
      </c>
    </row>
    <row r="80" spans="1:14" ht="15" customHeight="1" thickBot="1" x14ac:dyDescent="0.4">
      <c r="A80" s="19">
        <v>70018</v>
      </c>
      <c r="B80" s="20" t="s">
        <v>10</v>
      </c>
      <c r="C80" s="20" t="s">
        <v>575</v>
      </c>
      <c r="D80" s="20" t="s">
        <v>471</v>
      </c>
      <c r="E80" s="20" t="s">
        <v>576</v>
      </c>
      <c r="F80" s="21">
        <f t="shared" si="15"/>
        <v>0</v>
      </c>
      <c r="G80" s="21">
        <f t="shared" si="16"/>
        <v>0</v>
      </c>
      <c r="H80" s="21">
        <f t="shared" si="22"/>
        <v>0</v>
      </c>
      <c r="I80" s="21">
        <f t="shared" si="17"/>
        <v>0</v>
      </c>
      <c r="J80" s="21">
        <f t="shared" si="18"/>
        <v>0</v>
      </c>
      <c r="K80" s="21">
        <f t="shared" si="19"/>
        <v>0</v>
      </c>
      <c r="L80" s="22">
        <f t="shared" si="20"/>
        <v>0</v>
      </c>
      <c r="N80" t="str">
        <f t="shared" si="21"/>
        <v>Escludi</v>
      </c>
    </row>
    <row r="81" spans="1:14" ht="15" customHeight="1" thickBot="1" x14ac:dyDescent="0.4">
      <c r="A81" s="19">
        <v>70019</v>
      </c>
      <c r="B81" s="20" t="s">
        <v>60</v>
      </c>
      <c r="C81" s="20" t="s">
        <v>577</v>
      </c>
      <c r="D81" s="20" t="s">
        <v>471</v>
      </c>
      <c r="E81" s="20" t="s">
        <v>578</v>
      </c>
      <c r="F81" s="21">
        <f t="shared" si="15"/>
        <v>0</v>
      </c>
      <c r="G81" s="21">
        <f t="shared" si="16"/>
        <v>0</v>
      </c>
      <c r="H81" s="21">
        <f t="shared" si="22"/>
        <v>0</v>
      </c>
      <c r="I81" s="21">
        <f t="shared" si="17"/>
        <v>0</v>
      </c>
      <c r="J81" s="21">
        <f t="shared" si="18"/>
        <v>0</v>
      </c>
      <c r="K81" s="21">
        <f t="shared" si="19"/>
        <v>0</v>
      </c>
      <c r="L81" s="22">
        <f t="shared" si="20"/>
        <v>0</v>
      </c>
      <c r="N81" t="str">
        <f t="shared" si="21"/>
        <v>Escludi</v>
      </c>
    </row>
    <row r="82" spans="1:14" ht="15" customHeight="1" thickBot="1" x14ac:dyDescent="0.4">
      <c r="A82" s="19">
        <v>70019</v>
      </c>
      <c r="B82" s="20" t="s">
        <v>80</v>
      </c>
      <c r="C82" s="20" t="s">
        <v>579</v>
      </c>
      <c r="D82" s="20" t="s">
        <v>471</v>
      </c>
      <c r="E82" s="20" t="s">
        <v>578</v>
      </c>
      <c r="F82" s="21">
        <f t="shared" si="15"/>
        <v>0</v>
      </c>
      <c r="G82" s="21">
        <f t="shared" si="16"/>
        <v>0</v>
      </c>
      <c r="H82" s="21">
        <f t="shared" si="22"/>
        <v>0</v>
      </c>
      <c r="I82" s="21">
        <f t="shared" si="17"/>
        <v>0</v>
      </c>
      <c r="J82" s="21">
        <f t="shared" si="18"/>
        <v>0</v>
      </c>
      <c r="K82" s="21">
        <f t="shared" si="19"/>
        <v>0</v>
      </c>
      <c r="L82" s="22">
        <f t="shared" si="20"/>
        <v>0</v>
      </c>
      <c r="N82" t="str">
        <f t="shared" si="21"/>
        <v>Escludi</v>
      </c>
    </row>
    <row r="83" spans="1:14" ht="15" customHeight="1" thickBot="1" x14ac:dyDescent="0.4">
      <c r="A83" s="19">
        <v>70019</v>
      </c>
      <c r="B83" s="20" t="s">
        <v>87</v>
      </c>
      <c r="C83" s="20" t="s">
        <v>580</v>
      </c>
      <c r="D83" s="20" t="s">
        <v>471</v>
      </c>
      <c r="E83" s="20" t="s">
        <v>578</v>
      </c>
      <c r="F83" s="21">
        <f t="shared" si="15"/>
        <v>0</v>
      </c>
      <c r="G83" s="21">
        <f t="shared" si="16"/>
        <v>0</v>
      </c>
      <c r="H83" s="21">
        <f t="shared" si="22"/>
        <v>0</v>
      </c>
      <c r="I83" s="21">
        <f t="shared" si="17"/>
        <v>0</v>
      </c>
      <c r="J83" s="21">
        <f t="shared" si="18"/>
        <v>0</v>
      </c>
      <c r="K83" s="21">
        <f t="shared" si="19"/>
        <v>0</v>
      </c>
      <c r="L83" s="22">
        <f t="shared" si="20"/>
        <v>0</v>
      </c>
      <c r="N83" t="str">
        <f t="shared" si="21"/>
        <v>Escludi</v>
      </c>
    </row>
    <row r="84" spans="1:14" ht="15" customHeight="1" thickBot="1" x14ac:dyDescent="0.4">
      <c r="A84" s="19">
        <v>70029</v>
      </c>
      <c r="B84" s="20" t="s">
        <v>80</v>
      </c>
      <c r="C84" s="20" t="s">
        <v>581</v>
      </c>
      <c r="D84" s="20" t="s">
        <v>471</v>
      </c>
      <c r="E84" s="20" t="s">
        <v>582</v>
      </c>
      <c r="F84" s="21">
        <f t="shared" si="15"/>
        <v>0</v>
      </c>
      <c r="G84" s="21">
        <f t="shared" si="16"/>
        <v>0</v>
      </c>
      <c r="H84" s="21">
        <f t="shared" si="22"/>
        <v>0</v>
      </c>
      <c r="I84" s="21">
        <f t="shared" si="17"/>
        <v>0</v>
      </c>
      <c r="J84" s="21">
        <f t="shared" si="18"/>
        <v>0</v>
      </c>
      <c r="K84" s="21">
        <f t="shared" si="19"/>
        <v>0</v>
      </c>
      <c r="L84" s="22">
        <f t="shared" si="20"/>
        <v>0</v>
      </c>
      <c r="N84" t="str">
        <f t="shared" si="21"/>
        <v>Escludi</v>
      </c>
    </row>
    <row r="85" spans="1:14" ht="15" customHeight="1" thickBot="1" x14ac:dyDescent="0.4">
      <c r="A85" s="19">
        <v>70030</v>
      </c>
      <c r="B85" s="20" t="s">
        <v>60</v>
      </c>
      <c r="C85" s="20" t="s">
        <v>583</v>
      </c>
      <c r="D85" s="20" t="s">
        <v>471</v>
      </c>
      <c r="E85" s="20" t="s">
        <v>584</v>
      </c>
      <c r="F85" s="21">
        <f t="shared" si="15"/>
        <v>0</v>
      </c>
      <c r="G85" s="21">
        <f t="shared" si="16"/>
        <v>0</v>
      </c>
      <c r="H85" s="21">
        <f t="shared" si="22"/>
        <v>0</v>
      </c>
      <c r="I85" s="21">
        <f t="shared" si="17"/>
        <v>0</v>
      </c>
      <c r="J85" s="21">
        <f t="shared" si="18"/>
        <v>0</v>
      </c>
      <c r="K85" s="21">
        <f t="shared" si="19"/>
        <v>0</v>
      </c>
      <c r="L85" s="22">
        <f t="shared" si="20"/>
        <v>0</v>
      </c>
      <c r="N85" t="str">
        <f t="shared" si="21"/>
        <v>Escludi</v>
      </c>
    </row>
    <row r="86" spans="1:14" ht="15" customHeight="1" thickBot="1" x14ac:dyDescent="0.4">
      <c r="A86" s="19">
        <v>70035</v>
      </c>
      <c r="B86" s="20" t="s">
        <v>80</v>
      </c>
      <c r="C86" s="20" t="s">
        <v>585</v>
      </c>
      <c r="D86" s="20" t="s">
        <v>471</v>
      </c>
      <c r="E86" s="20" t="s">
        <v>586</v>
      </c>
      <c r="F86" s="21">
        <f t="shared" si="15"/>
        <v>0</v>
      </c>
      <c r="G86" s="21">
        <f t="shared" si="16"/>
        <v>0</v>
      </c>
      <c r="H86" s="21">
        <f t="shared" si="22"/>
        <v>0</v>
      </c>
      <c r="I86" s="21">
        <f t="shared" si="17"/>
        <v>0</v>
      </c>
      <c r="J86" s="21">
        <f t="shared" si="18"/>
        <v>0</v>
      </c>
      <c r="K86" s="21">
        <f t="shared" si="19"/>
        <v>0</v>
      </c>
      <c r="L86" s="22">
        <f t="shared" si="20"/>
        <v>0</v>
      </c>
      <c r="N86" t="str">
        <f t="shared" si="21"/>
        <v>Escludi</v>
      </c>
    </row>
    <row r="87" spans="1:14" ht="15" customHeight="1" thickBot="1" x14ac:dyDescent="0.4">
      <c r="A87" s="19">
        <v>71011</v>
      </c>
      <c r="B87" s="20" t="s">
        <v>80</v>
      </c>
      <c r="C87" s="20" t="s">
        <v>587</v>
      </c>
      <c r="D87" s="20" t="s">
        <v>471</v>
      </c>
      <c r="E87" s="20" t="s">
        <v>588</v>
      </c>
      <c r="F87" s="21">
        <f t="shared" si="15"/>
        <v>0</v>
      </c>
      <c r="G87" s="21">
        <f t="shared" si="16"/>
        <v>0</v>
      </c>
      <c r="H87" s="21">
        <f t="shared" si="22"/>
        <v>0</v>
      </c>
      <c r="I87" s="21">
        <f t="shared" si="17"/>
        <v>0</v>
      </c>
      <c r="J87" s="21">
        <f t="shared" si="18"/>
        <v>0</v>
      </c>
      <c r="K87" s="21">
        <f t="shared" si="19"/>
        <v>0</v>
      </c>
      <c r="L87" s="22">
        <f t="shared" si="20"/>
        <v>0</v>
      </c>
      <c r="N87" t="str">
        <f t="shared" si="21"/>
        <v>Escludi</v>
      </c>
    </row>
    <row r="88" spans="1:14" ht="15" customHeight="1" thickBot="1" x14ac:dyDescent="0.4">
      <c r="A88" s="19">
        <v>71011</v>
      </c>
      <c r="B88" s="20" t="s">
        <v>77</v>
      </c>
      <c r="C88" s="20" t="s">
        <v>589</v>
      </c>
      <c r="D88" s="20" t="s">
        <v>471</v>
      </c>
      <c r="E88" s="20" t="s">
        <v>590</v>
      </c>
      <c r="F88" s="21">
        <f t="shared" si="15"/>
        <v>0</v>
      </c>
      <c r="G88" s="21">
        <f t="shared" si="16"/>
        <v>0</v>
      </c>
      <c r="H88" s="21">
        <f t="shared" si="22"/>
        <v>0</v>
      </c>
      <c r="I88" s="21">
        <f t="shared" si="17"/>
        <v>0</v>
      </c>
      <c r="J88" s="21">
        <f t="shared" si="18"/>
        <v>0</v>
      </c>
      <c r="K88" s="21">
        <f t="shared" si="19"/>
        <v>0</v>
      </c>
      <c r="L88" s="22">
        <f t="shared" si="20"/>
        <v>0</v>
      </c>
      <c r="N88" t="str">
        <f t="shared" si="21"/>
        <v>Escludi</v>
      </c>
    </row>
    <row r="89" spans="1:14" ht="15" customHeight="1" thickBot="1" x14ac:dyDescent="0.4">
      <c r="A89" s="19">
        <v>71011</v>
      </c>
      <c r="B89" s="20" t="s">
        <v>48</v>
      </c>
      <c r="C89" s="20" t="s">
        <v>591</v>
      </c>
      <c r="D89" s="20" t="s">
        <v>471</v>
      </c>
      <c r="E89" s="20" t="s">
        <v>592</v>
      </c>
      <c r="F89" s="21">
        <f t="shared" si="15"/>
        <v>0</v>
      </c>
      <c r="G89" s="21">
        <f t="shared" si="16"/>
        <v>0</v>
      </c>
      <c r="H89" s="21">
        <f t="shared" si="22"/>
        <v>0</v>
      </c>
      <c r="I89" s="21">
        <f t="shared" si="17"/>
        <v>0</v>
      </c>
      <c r="J89" s="21">
        <f t="shared" si="18"/>
        <v>0</v>
      </c>
      <c r="K89" s="21">
        <f t="shared" si="19"/>
        <v>0</v>
      </c>
      <c r="L89" s="22">
        <f t="shared" si="20"/>
        <v>0</v>
      </c>
      <c r="N89" t="str">
        <f t="shared" si="21"/>
        <v>Escludi</v>
      </c>
    </row>
    <row r="90" spans="1:14" ht="15" customHeight="1" thickBot="1" x14ac:dyDescent="0.4">
      <c r="A90" s="19">
        <v>71011</v>
      </c>
      <c r="B90" s="20" t="s">
        <v>60</v>
      </c>
      <c r="C90" s="20" t="s">
        <v>593</v>
      </c>
      <c r="D90" s="20" t="s">
        <v>471</v>
      </c>
      <c r="E90" s="20" t="s">
        <v>594</v>
      </c>
      <c r="F90" s="21">
        <f t="shared" si="15"/>
        <v>0</v>
      </c>
      <c r="G90" s="21">
        <f t="shared" si="16"/>
        <v>0</v>
      </c>
      <c r="H90" s="21">
        <f t="shared" si="22"/>
        <v>0</v>
      </c>
      <c r="I90" s="21">
        <f t="shared" si="17"/>
        <v>0</v>
      </c>
      <c r="J90" s="21">
        <f t="shared" si="18"/>
        <v>0</v>
      </c>
      <c r="K90" s="21">
        <f t="shared" si="19"/>
        <v>0</v>
      </c>
      <c r="L90" s="22">
        <f t="shared" si="20"/>
        <v>0</v>
      </c>
      <c r="N90" t="str">
        <f t="shared" si="21"/>
        <v>Escludi</v>
      </c>
    </row>
    <row r="91" spans="1:14" ht="15" customHeight="1" thickBot="1" x14ac:dyDescent="0.4">
      <c r="A91" s="19">
        <v>71011</v>
      </c>
      <c r="B91" s="20" t="s">
        <v>87</v>
      </c>
      <c r="C91" s="20" t="s">
        <v>595</v>
      </c>
      <c r="D91" s="20" t="s">
        <v>471</v>
      </c>
      <c r="E91" s="20" t="s">
        <v>596</v>
      </c>
      <c r="F91" s="21">
        <f t="shared" si="15"/>
        <v>0</v>
      </c>
      <c r="G91" s="21">
        <f t="shared" si="16"/>
        <v>0</v>
      </c>
      <c r="H91" s="21">
        <f t="shared" si="22"/>
        <v>0</v>
      </c>
      <c r="I91" s="21">
        <f t="shared" si="17"/>
        <v>0</v>
      </c>
      <c r="J91" s="21">
        <f t="shared" si="18"/>
        <v>0</v>
      </c>
      <c r="K91" s="21">
        <f t="shared" si="19"/>
        <v>0</v>
      </c>
      <c r="L91" s="22">
        <f t="shared" si="20"/>
        <v>0</v>
      </c>
      <c r="N91" t="str">
        <f t="shared" si="21"/>
        <v>Escludi</v>
      </c>
    </row>
    <row r="92" spans="1:14" ht="15" customHeight="1" thickBot="1" x14ac:dyDescent="0.4">
      <c r="A92" s="19">
        <v>71011</v>
      </c>
      <c r="B92" s="20" t="s">
        <v>10</v>
      </c>
      <c r="C92" s="20" t="s">
        <v>597</v>
      </c>
      <c r="D92" s="20" t="s">
        <v>471</v>
      </c>
      <c r="E92" s="20" t="s">
        <v>598</v>
      </c>
      <c r="F92" s="21">
        <f t="shared" si="15"/>
        <v>0</v>
      </c>
      <c r="G92" s="21">
        <f t="shared" si="16"/>
        <v>0</v>
      </c>
      <c r="H92" s="21">
        <f t="shared" si="22"/>
        <v>0</v>
      </c>
      <c r="I92" s="21">
        <f t="shared" si="17"/>
        <v>0</v>
      </c>
      <c r="J92" s="21">
        <f t="shared" si="18"/>
        <v>0</v>
      </c>
      <c r="K92" s="21">
        <f t="shared" si="19"/>
        <v>0</v>
      </c>
      <c r="L92" s="22">
        <f t="shared" si="20"/>
        <v>0</v>
      </c>
      <c r="N92" t="str">
        <f t="shared" si="21"/>
        <v>Escludi</v>
      </c>
    </row>
    <row r="93" spans="1:14" ht="15" customHeight="1" thickBot="1" x14ac:dyDescent="0.4">
      <c r="A93" s="19">
        <v>72011</v>
      </c>
      <c r="B93" s="20" t="s">
        <v>10</v>
      </c>
      <c r="C93" s="20" t="s">
        <v>599</v>
      </c>
      <c r="D93" s="20" t="s">
        <v>471</v>
      </c>
      <c r="E93" s="20" t="s">
        <v>600</v>
      </c>
      <c r="F93" s="21">
        <f t="shared" si="15"/>
        <v>0</v>
      </c>
      <c r="G93" s="21">
        <f t="shared" si="16"/>
        <v>0</v>
      </c>
      <c r="H93" s="21">
        <f t="shared" si="22"/>
        <v>0</v>
      </c>
      <c r="I93" s="21">
        <f t="shared" si="17"/>
        <v>0</v>
      </c>
      <c r="J93" s="21">
        <f t="shared" si="18"/>
        <v>0</v>
      </c>
      <c r="K93" s="21">
        <f t="shared" si="19"/>
        <v>0</v>
      </c>
      <c r="L93" s="22">
        <f t="shared" si="20"/>
        <v>0</v>
      </c>
      <c r="N93" t="str">
        <f t="shared" si="21"/>
        <v>Escludi</v>
      </c>
    </row>
    <row r="94" spans="1:14" ht="15" customHeight="1" thickBot="1" x14ac:dyDescent="0.4">
      <c r="A94" s="19">
        <v>72021</v>
      </c>
      <c r="B94" s="20" t="s">
        <v>60</v>
      </c>
      <c r="C94" s="20" t="s">
        <v>601</v>
      </c>
      <c r="D94" s="20" t="s">
        <v>471</v>
      </c>
      <c r="E94" s="20" t="s">
        <v>602</v>
      </c>
      <c r="F94" s="21">
        <f t="shared" si="15"/>
        <v>0</v>
      </c>
      <c r="G94" s="21">
        <f t="shared" si="16"/>
        <v>0</v>
      </c>
      <c r="H94" s="21">
        <f t="shared" si="22"/>
        <v>0</v>
      </c>
      <c r="I94" s="21">
        <f t="shared" si="17"/>
        <v>0</v>
      </c>
      <c r="J94" s="21">
        <f t="shared" si="18"/>
        <v>0</v>
      </c>
      <c r="K94" s="21">
        <f t="shared" si="19"/>
        <v>0</v>
      </c>
      <c r="L94" s="22">
        <f t="shared" si="20"/>
        <v>0</v>
      </c>
      <c r="N94" t="str">
        <f t="shared" si="21"/>
        <v>Escludi</v>
      </c>
    </row>
    <row r="95" spans="1:14" ht="15" customHeight="1" thickBot="1" x14ac:dyDescent="0.4">
      <c r="A95" s="19">
        <v>72021</v>
      </c>
      <c r="B95" s="20" t="s">
        <v>80</v>
      </c>
      <c r="C95" s="20" t="s">
        <v>603</v>
      </c>
      <c r="D95" s="20" t="s">
        <v>471</v>
      </c>
      <c r="E95" s="20" t="s">
        <v>604</v>
      </c>
      <c r="F95" s="21">
        <f t="shared" si="15"/>
        <v>0</v>
      </c>
      <c r="G95" s="21">
        <f t="shared" si="16"/>
        <v>0</v>
      </c>
      <c r="H95" s="21">
        <f t="shared" si="22"/>
        <v>0</v>
      </c>
      <c r="I95" s="21">
        <f t="shared" si="17"/>
        <v>0</v>
      </c>
      <c r="J95" s="21">
        <f t="shared" si="18"/>
        <v>0</v>
      </c>
      <c r="K95" s="21">
        <f t="shared" si="19"/>
        <v>0</v>
      </c>
      <c r="L95" s="22">
        <f t="shared" si="20"/>
        <v>0</v>
      </c>
      <c r="N95" t="str">
        <f t="shared" si="21"/>
        <v>Escludi</v>
      </c>
    </row>
    <row r="96" spans="1:14" ht="15" customHeight="1" thickBot="1" x14ac:dyDescent="0.4">
      <c r="A96" s="19">
        <v>72021</v>
      </c>
      <c r="B96" s="20" t="s">
        <v>48</v>
      </c>
      <c r="C96" s="20" t="s">
        <v>605</v>
      </c>
      <c r="D96" s="20" t="s">
        <v>471</v>
      </c>
      <c r="E96" s="20" t="s">
        <v>606</v>
      </c>
      <c r="F96" s="21">
        <f t="shared" si="15"/>
        <v>0</v>
      </c>
      <c r="G96" s="21">
        <f t="shared" si="16"/>
        <v>0</v>
      </c>
      <c r="H96" s="21">
        <f t="shared" si="22"/>
        <v>0</v>
      </c>
      <c r="I96" s="21">
        <f t="shared" si="17"/>
        <v>0</v>
      </c>
      <c r="J96" s="21">
        <f t="shared" si="18"/>
        <v>0</v>
      </c>
      <c r="K96" s="21">
        <f t="shared" si="19"/>
        <v>0</v>
      </c>
      <c r="L96" s="22">
        <f t="shared" si="20"/>
        <v>0</v>
      </c>
      <c r="N96" t="str">
        <f t="shared" si="21"/>
        <v>Escludi</v>
      </c>
    </row>
    <row r="97" spans="1:14" ht="15" customHeight="1" thickBot="1" x14ac:dyDescent="0.4">
      <c r="A97" s="19">
        <v>72021</v>
      </c>
      <c r="B97" s="20" t="s">
        <v>87</v>
      </c>
      <c r="C97" s="20" t="s">
        <v>607</v>
      </c>
      <c r="D97" s="20" t="s">
        <v>471</v>
      </c>
      <c r="E97" s="20" t="s">
        <v>608</v>
      </c>
      <c r="F97" s="21">
        <f t="shared" si="15"/>
        <v>0</v>
      </c>
      <c r="G97" s="21">
        <f t="shared" si="16"/>
        <v>0</v>
      </c>
      <c r="H97" s="21">
        <f t="shared" si="22"/>
        <v>0</v>
      </c>
      <c r="I97" s="21">
        <f t="shared" si="17"/>
        <v>0</v>
      </c>
      <c r="J97" s="21">
        <f t="shared" si="18"/>
        <v>0</v>
      </c>
      <c r="K97" s="21">
        <f t="shared" si="19"/>
        <v>0</v>
      </c>
      <c r="L97" s="22">
        <f t="shared" si="20"/>
        <v>0</v>
      </c>
      <c r="N97" t="str">
        <f t="shared" si="21"/>
        <v>Escludi</v>
      </c>
    </row>
    <row r="98" spans="1:14" ht="15" customHeight="1" thickBot="1" x14ac:dyDescent="0.4">
      <c r="A98" s="19">
        <v>72021</v>
      </c>
      <c r="B98" s="20" t="s">
        <v>10</v>
      </c>
      <c r="C98" s="20" t="s">
        <v>609</v>
      </c>
      <c r="D98" s="20" t="s">
        <v>471</v>
      </c>
      <c r="E98" s="20" t="s">
        <v>610</v>
      </c>
      <c r="F98" s="21">
        <f t="shared" si="15"/>
        <v>0</v>
      </c>
      <c r="G98" s="21">
        <f t="shared" si="16"/>
        <v>0</v>
      </c>
      <c r="H98" s="21">
        <f t="shared" si="22"/>
        <v>0</v>
      </c>
      <c r="I98" s="21">
        <f t="shared" si="17"/>
        <v>0</v>
      </c>
      <c r="J98" s="21">
        <f t="shared" si="18"/>
        <v>0</v>
      </c>
      <c r="K98" s="21">
        <f t="shared" si="19"/>
        <v>0</v>
      </c>
      <c r="L98" s="22">
        <f t="shared" si="20"/>
        <v>0</v>
      </c>
      <c r="N98" t="str">
        <f t="shared" si="21"/>
        <v>Escludi</v>
      </c>
    </row>
    <row r="99" spans="1:14" ht="15" customHeight="1" thickBot="1" x14ac:dyDescent="0.4">
      <c r="A99" s="19">
        <v>72021</v>
      </c>
      <c r="B99" s="20" t="s">
        <v>77</v>
      </c>
      <c r="C99" s="20" t="s">
        <v>611</v>
      </c>
      <c r="D99" s="20" t="s">
        <v>471</v>
      </c>
      <c r="E99" s="20" t="s">
        <v>612</v>
      </c>
      <c r="F99" s="21">
        <f t="shared" si="15"/>
        <v>0</v>
      </c>
      <c r="G99" s="21">
        <f t="shared" si="16"/>
        <v>0</v>
      </c>
      <c r="H99" s="21">
        <f t="shared" si="22"/>
        <v>0</v>
      </c>
      <c r="I99" s="21">
        <f t="shared" si="17"/>
        <v>0</v>
      </c>
      <c r="J99" s="21">
        <f t="shared" si="18"/>
        <v>0</v>
      </c>
      <c r="K99" s="21">
        <f t="shared" si="19"/>
        <v>0</v>
      </c>
      <c r="L99" s="22">
        <f t="shared" si="20"/>
        <v>0</v>
      </c>
      <c r="N99" t="str">
        <f t="shared" si="21"/>
        <v>Escludi</v>
      </c>
    </row>
    <row r="100" spans="1:14" ht="15" customHeight="1" thickBot="1" x14ac:dyDescent="0.4">
      <c r="A100" s="19">
        <v>72031</v>
      </c>
      <c r="B100" s="20" t="s">
        <v>60</v>
      </c>
      <c r="C100" s="20" t="s">
        <v>613</v>
      </c>
      <c r="D100" s="20" t="s">
        <v>471</v>
      </c>
      <c r="E100" s="20" t="s">
        <v>614</v>
      </c>
      <c r="F100" s="21">
        <f t="shared" si="15"/>
        <v>0</v>
      </c>
      <c r="G100" s="21">
        <f t="shared" si="16"/>
        <v>0</v>
      </c>
      <c r="H100" s="21">
        <f t="shared" si="22"/>
        <v>0</v>
      </c>
      <c r="I100" s="21">
        <f t="shared" si="17"/>
        <v>0</v>
      </c>
      <c r="J100" s="21">
        <f t="shared" si="18"/>
        <v>0</v>
      </c>
      <c r="K100" s="21">
        <f t="shared" si="19"/>
        <v>0</v>
      </c>
      <c r="L100" s="22">
        <f t="shared" si="20"/>
        <v>0</v>
      </c>
      <c r="N100" t="str">
        <f t="shared" si="21"/>
        <v>Escludi</v>
      </c>
    </row>
    <row r="101" spans="1:14" ht="15" customHeight="1" thickBot="1" x14ac:dyDescent="0.4">
      <c r="A101" s="19">
        <v>72031</v>
      </c>
      <c r="B101" s="20" t="s">
        <v>80</v>
      </c>
      <c r="C101" s="20" t="s">
        <v>615</v>
      </c>
      <c r="D101" s="20" t="s">
        <v>471</v>
      </c>
      <c r="E101" s="20" t="s">
        <v>616</v>
      </c>
      <c r="F101" s="21">
        <f t="shared" si="15"/>
        <v>0</v>
      </c>
      <c r="G101" s="21">
        <f t="shared" si="16"/>
        <v>0</v>
      </c>
      <c r="H101" s="21">
        <f t="shared" si="22"/>
        <v>0</v>
      </c>
      <c r="I101" s="21">
        <f t="shared" si="17"/>
        <v>0</v>
      </c>
      <c r="J101" s="21">
        <f t="shared" si="18"/>
        <v>0</v>
      </c>
      <c r="K101" s="21">
        <f t="shared" si="19"/>
        <v>0</v>
      </c>
      <c r="L101" s="22">
        <f t="shared" si="20"/>
        <v>0</v>
      </c>
      <c r="N101" t="str">
        <f t="shared" si="21"/>
        <v>Escludi</v>
      </c>
    </row>
    <row r="102" spans="1:14" ht="15" customHeight="1" thickBot="1" x14ac:dyDescent="0.4">
      <c r="A102" s="19">
        <v>72031</v>
      </c>
      <c r="B102" s="20" t="s">
        <v>48</v>
      </c>
      <c r="C102" s="20" t="s">
        <v>617</v>
      </c>
      <c r="D102" s="20" t="s">
        <v>471</v>
      </c>
      <c r="E102" s="20" t="s">
        <v>618</v>
      </c>
      <c r="F102" s="21">
        <f t="shared" si="15"/>
        <v>0</v>
      </c>
      <c r="G102" s="21">
        <f t="shared" si="16"/>
        <v>0</v>
      </c>
      <c r="H102" s="21">
        <f t="shared" si="22"/>
        <v>0</v>
      </c>
      <c r="I102" s="21">
        <f t="shared" si="17"/>
        <v>0</v>
      </c>
      <c r="J102" s="21">
        <f t="shared" si="18"/>
        <v>0</v>
      </c>
      <c r="K102" s="21">
        <f t="shared" si="19"/>
        <v>0</v>
      </c>
      <c r="L102" s="22">
        <f t="shared" si="20"/>
        <v>0</v>
      </c>
      <c r="N102" t="str">
        <f t="shared" si="21"/>
        <v>Escludi</v>
      </c>
    </row>
    <row r="103" spans="1:14" ht="15" customHeight="1" thickBot="1" x14ac:dyDescent="0.4">
      <c r="A103" s="19">
        <v>72031</v>
      </c>
      <c r="B103" s="20" t="s">
        <v>87</v>
      </c>
      <c r="C103" s="20" t="s">
        <v>619</v>
      </c>
      <c r="D103" s="20" t="s">
        <v>471</v>
      </c>
      <c r="E103" s="20" t="s">
        <v>620</v>
      </c>
      <c r="F103" s="21">
        <f t="shared" si="15"/>
        <v>0</v>
      </c>
      <c r="G103" s="21">
        <f t="shared" si="16"/>
        <v>0</v>
      </c>
      <c r="H103" s="21">
        <f t="shared" si="22"/>
        <v>0</v>
      </c>
      <c r="I103" s="21">
        <f t="shared" si="17"/>
        <v>0</v>
      </c>
      <c r="J103" s="21">
        <f t="shared" si="18"/>
        <v>0</v>
      </c>
      <c r="K103" s="21">
        <f t="shared" si="19"/>
        <v>0</v>
      </c>
      <c r="L103" s="22">
        <f t="shared" si="20"/>
        <v>0</v>
      </c>
      <c r="N103" t="str">
        <f t="shared" si="21"/>
        <v>Escludi</v>
      </c>
    </row>
    <row r="104" spans="1:14" ht="15" customHeight="1" thickBot="1" x14ac:dyDescent="0.4">
      <c r="A104" s="19">
        <v>72031</v>
      </c>
      <c r="B104" s="20" t="s">
        <v>10</v>
      </c>
      <c r="C104" s="20" t="s">
        <v>621</v>
      </c>
      <c r="D104" s="20" t="s">
        <v>471</v>
      </c>
      <c r="E104" s="20" t="s">
        <v>622</v>
      </c>
      <c r="F104" s="21">
        <f t="shared" ref="F104:F135" si="23">IFERROR(GetAccountRealBaseAmount($F$6,$A104,$B104,$F$5),0)</f>
        <v>0</v>
      </c>
      <c r="G104" s="21">
        <f t="shared" ref="G104:G135" si="24">IFERROR(GetAccountRealBaseAmount($G$6,$A104,$B104,$G$5),0)</f>
        <v>0</v>
      </c>
      <c r="H104" s="21">
        <f t="shared" si="22"/>
        <v>0</v>
      </c>
      <c r="I104" s="21">
        <f t="shared" ref="I104:I135" si="25">IFERROR(GetAccountRealBaseAmount($I$6,$A104,$B104,$I$5),0)</f>
        <v>0</v>
      </c>
      <c r="J104" s="21">
        <f t="shared" ref="J104:J135" si="26">IFERROR(GetAccountRealBaseAmount($J$6,$A104,$B104,$J$5),0)</f>
        <v>0</v>
      </c>
      <c r="K104" s="21">
        <f t="shared" ref="K104:K135" si="27">IFERROR(GetAccountRealBaseAmount($K$6,$A104,$B104,$K$5),0)</f>
        <v>0</v>
      </c>
      <c r="L104" s="22">
        <f t="shared" ref="L104:L135" si="28">+G104+F104+H104+I104+J104+K104</f>
        <v>0</v>
      </c>
      <c r="N104" t="str">
        <f t="shared" ref="N104:N135" si="29">IF(L104=0,"Escludi","Includi")</f>
        <v>Escludi</v>
      </c>
    </row>
    <row r="105" spans="1:14" ht="15" customHeight="1" thickBot="1" x14ac:dyDescent="0.4">
      <c r="A105" s="19">
        <v>72041</v>
      </c>
      <c r="B105" s="20" t="s">
        <v>60</v>
      </c>
      <c r="C105" s="20" t="s">
        <v>623</v>
      </c>
      <c r="D105" s="20" t="s">
        <v>471</v>
      </c>
      <c r="E105" s="20" t="s">
        <v>624</v>
      </c>
      <c r="F105" s="21">
        <f t="shared" si="23"/>
        <v>0</v>
      </c>
      <c r="G105" s="21">
        <f t="shared" si="24"/>
        <v>0</v>
      </c>
      <c r="H105" s="21">
        <f t="shared" si="22"/>
        <v>0</v>
      </c>
      <c r="I105" s="21">
        <f t="shared" si="25"/>
        <v>0</v>
      </c>
      <c r="J105" s="21">
        <f t="shared" si="26"/>
        <v>0</v>
      </c>
      <c r="K105" s="21">
        <f t="shared" si="27"/>
        <v>0</v>
      </c>
      <c r="L105" s="22">
        <f t="shared" si="28"/>
        <v>0</v>
      </c>
      <c r="N105" t="str">
        <f t="shared" si="29"/>
        <v>Escludi</v>
      </c>
    </row>
    <row r="106" spans="1:14" ht="15" customHeight="1" thickBot="1" x14ac:dyDescent="0.4">
      <c r="A106" s="19">
        <v>72041</v>
      </c>
      <c r="B106" s="20" t="s">
        <v>80</v>
      </c>
      <c r="C106" s="20" t="s">
        <v>625</v>
      </c>
      <c r="D106" s="20" t="s">
        <v>471</v>
      </c>
      <c r="E106" s="20" t="s">
        <v>624</v>
      </c>
      <c r="F106" s="21">
        <f t="shared" si="23"/>
        <v>0</v>
      </c>
      <c r="G106" s="21">
        <f t="shared" si="24"/>
        <v>0</v>
      </c>
      <c r="H106" s="21">
        <f t="shared" si="22"/>
        <v>0</v>
      </c>
      <c r="I106" s="21">
        <f t="shared" si="25"/>
        <v>0</v>
      </c>
      <c r="J106" s="21">
        <f t="shared" si="26"/>
        <v>0</v>
      </c>
      <c r="K106" s="21">
        <f t="shared" si="27"/>
        <v>0</v>
      </c>
      <c r="L106" s="22">
        <f t="shared" si="28"/>
        <v>0</v>
      </c>
      <c r="N106" t="str">
        <f t="shared" si="29"/>
        <v>Escludi</v>
      </c>
    </row>
    <row r="107" spans="1:14" ht="15" customHeight="1" thickBot="1" x14ac:dyDescent="0.4">
      <c r="A107" s="19">
        <v>72041</v>
      </c>
      <c r="B107" s="20" t="s">
        <v>48</v>
      </c>
      <c r="C107" s="20" t="s">
        <v>626</v>
      </c>
      <c r="D107" s="20" t="s">
        <v>471</v>
      </c>
      <c r="E107" s="20" t="s">
        <v>624</v>
      </c>
      <c r="F107" s="21">
        <f t="shared" si="23"/>
        <v>0</v>
      </c>
      <c r="G107" s="21">
        <f t="shared" si="24"/>
        <v>0</v>
      </c>
      <c r="H107" s="21">
        <f t="shared" si="22"/>
        <v>0</v>
      </c>
      <c r="I107" s="21">
        <f t="shared" si="25"/>
        <v>0</v>
      </c>
      <c r="J107" s="21">
        <f t="shared" si="26"/>
        <v>0</v>
      </c>
      <c r="K107" s="21">
        <f t="shared" si="27"/>
        <v>0</v>
      </c>
      <c r="L107" s="22">
        <f t="shared" si="28"/>
        <v>0</v>
      </c>
      <c r="N107" t="str">
        <f t="shared" si="29"/>
        <v>Escludi</v>
      </c>
    </row>
    <row r="108" spans="1:14" ht="15" customHeight="1" thickBot="1" x14ac:dyDescent="0.4">
      <c r="A108" s="19">
        <v>72041</v>
      </c>
      <c r="B108" s="20" t="s">
        <v>87</v>
      </c>
      <c r="C108" s="20" t="s">
        <v>627</v>
      </c>
      <c r="D108" s="20" t="s">
        <v>471</v>
      </c>
      <c r="E108" s="20" t="s">
        <v>624</v>
      </c>
      <c r="F108" s="21">
        <f t="shared" si="23"/>
        <v>0</v>
      </c>
      <c r="G108" s="21">
        <f t="shared" si="24"/>
        <v>0</v>
      </c>
      <c r="H108" s="21">
        <f t="shared" si="22"/>
        <v>0</v>
      </c>
      <c r="I108" s="21">
        <f t="shared" si="25"/>
        <v>0</v>
      </c>
      <c r="J108" s="21">
        <f t="shared" si="26"/>
        <v>0</v>
      </c>
      <c r="K108" s="21">
        <f t="shared" si="27"/>
        <v>0</v>
      </c>
      <c r="L108" s="22">
        <f t="shared" si="28"/>
        <v>0</v>
      </c>
      <c r="N108" t="str">
        <f t="shared" si="29"/>
        <v>Escludi</v>
      </c>
    </row>
    <row r="109" spans="1:14" ht="15" customHeight="1" thickBot="1" x14ac:dyDescent="0.4">
      <c r="A109" s="19">
        <v>72041</v>
      </c>
      <c r="B109" s="20" t="s">
        <v>10</v>
      </c>
      <c r="C109" s="20" t="s">
        <v>628</v>
      </c>
      <c r="D109" s="20" t="s">
        <v>471</v>
      </c>
      <c r="E109" s="20" t="s">
        <v>624</v>
      </c>
      <c r="F109" s="21">
        <f t="shared" si="23"/>
        <v>0</v>
      </c>
      <c r="G109" s="21">
        <f t="shared" si="24"/>
        <v>0</v>
      </c>
      <c r="H109" s="21">
        <f t="shared" si="22"/>
        <v>0</v>
      </c>
      <c r="I109" s="21">
        <f t="shared" si="25"/>
        <v>0</v>
      </c>
      <c r="J109" s="21">
        <f t="shared" si="26"/>
        <v>0</v>
      </c>
      <c r="K109" s="21">
        <f t="shared" si="27"/>
        <v>0</v>
      </c>
      <c r="L109" s="22">
        <f t="shared" si="28"/>
        <v>0</v>
      </c>
      <c r="N109" t="str">
        <f t="shared" si="29"/>
        <v>Escludi</v>
      </c>
    </row>
    <row r="110" spans="1:14" ht="15" customHeight="1" thickBot="1" x14ac:dyDescent="0.4">
      <c r="A110" s="19">
        <v>72042</v>
      </c>
      <c r="B110" s="20" t="s">
        <v>60</v>
      </c>
      <c r="C110" s="20" t="s">
        <v>629</v>
      </c>
      <c r="D110" s="20" t="s">
        <v>471</v>
      </c>
      <c r="E110" s="20" t="s">
        <v>630</v>
      </c>
      <c r="F110" s="21">
        <f t="shared" si="23"/>
        <v>0</v>
      </c>
      <c r="G110" s="21">
        <f t="shared" si="24"/>
        <v>0</v>
      </c>
      <c r="H110" s="21">
        <f t="shared" si="22"/>
        <v>0</v>
      </c>
      <c r="I110" s="21">
        <f t="shared" si="25"/>
        <v>0</v>
      </c>
      <c r="J110" s="21">
        <f t="shared" si="26"/>
        <v>0</v>
      </c>
      <c r="K110" s="21">
        <f t="shared" si="27"/>
        <v>0</v>
      </c>
      <c r="L110" s="22">
        <f t="shared" si="28"/>
        <v>0</v>
      </c>
      <c r="N110" t="str">
        <f t="shared" si="29"/>
        <v>Escludi</v>
      </c>
    </row>
    <row r="111" spans="1:14" ht="15" customHeight="1" thickBot="1" x14ac:dyDescent="0.4">
      <c r="A111" s="19">
        <v>72042</v>
      </c>
      <c r="B111" s="20" t="s">
        <v>80</v>
      </c>
      <c r="C111" s="20" t="s">
        <v>631</v>
      </c>
      <c r="D111" s="20" t="s">
        <v>471</v>
      </c>
      <c r="E111" s="20" t="s">
        <v>630</v>
      </c>
      <c r="F111" s="21">
        <f t="shared" si="23"/>
        <v>0</v>
      </c>
      <c r="G111" s="21">
        <f t="shared" si="24"/>
        <v>0</v>
      </c>
      <c r="H111" s="21">
        <f t="shared" si="22"/>
        <v>0</v>
      </c>
      <c r="I111" s="21">
        <f t="shared" si="25"/>
        <v>0</v>
      </c>
      <c r="J111" s="21">
        <f t="shared" si="26"/>
        <v>0</v>
      </c>
      <c r="K111" s="21">
        <f t="shared" si="27"/>
        <v>0</v>
      </c>
      <c r="L111" s="22">
        <f t="shared" si="28"/>
        <v>0</v>
      </c>
      <c r="N111" t="str">
        <f t="shared" si="29"/>
        <v>Escludi</v>
      </c>
    </row>
    <row r="112" spans="1:14" ht="15" customHeight="1" thickBot="1" x14ac:dyDescent="0.4">
      <c r="A112" s="19">
        <v>72042</v>
      </c>
      <c r="B112" s="20" t="s">
        <v>48</v>
      </c>
      <c r="C112" s="20" t="s">
        <v>632</v>
      </c>
      <c r="D112" s="20" t="s">
        <v>471</v>
      </c>
      <c r="E112" s="20" t="s">
        <v>630</v>
      </c>
      <c r="F112" s="21">
        <f t="shared" si="23"/>
        <v>0</v>
      </c>
      <c r="G112" s="21">
        <f t="shared" si="24"/>
        <v>0</v>
      </c>
      <c r="H112" s="21">
        <f t="shared" si="22"/>
        <v>0</v>
      </c>
      <c r="I112" s="21">
        <f t="shared" si="25"/>
        <v>0</v>
      </c>
      <c r="J112" s="21">
        <f t="shared" si="26"/>
        <v>0</v>
      </c>
      <c r="K112" s="21">
        <f t="shared" si="27"/>
        <v>0</v>
      </c>
      <c r="L112" s="22">
        <f t="shared" si="28"/>
        <v>0</v>
      </c>
      <c r="N112" t="str">
        <f t="shared" si="29"/>
        <v>Escludi</v>
      </c>
    </row>
    <row r="113" spans="1:14" ht="15" customHeight="1" thickBot="1" x14ac:dyDescent="0.4">
      <c r="A113" s="19">
        <v>72042</v>
      </c>
      <c r="B113" s="20" t="s">
        <v>10</v>
      </c>
      <c r="C113" s="20" t="s">
        <v>633</v>
      </c>
      <c r="D113" s="20" t="s">
        <v>471</v>
      </c>
      <c r="E113" s="20" t="s">
        <v>630</v>
      </c>
      <c r="F113" s="21">
        <f t="shared" si="23"/>
        <v>0</v>
      </c>
      <c r="G113" s="21">
        <f t="shared" si="24"/>
        <v>0</v>
      </c>
      <c r="H113" s="21">
        <f t="shared" si="22"/>
        <v>0</v>
      </c>
      <c r="I113" s="21">
        <f t="shared" si="25"/>
        <v>0</v>
      </c>
      <c r="J113" s="21">
        <f t="shared" si="26"/>
        <v>0</v>
      </c>
      <c r="K113" s="21">
        <f t="shared" si="27"/>
        <v>0</v>
      </c>
      <c r="L113" s="22">
        <f t="shared" si="28"/>
        <v>0</v>
      </c>
      <c r="N113" t="str">
        <f t="shared" si="29"/>
        <v>Escludi</v>
      </c>
    </row>
    <row r="114" spans="1:14" ht="15" customHeight="1" thickBot="1" x14ac:dyDescent="0.4">
      <c r="A114" s="19">
        <v>72043</v>
      </c>
      <c r="B114" s="20" t="s">
        <v>60</v>
      </c>
      <c r="C114" s="20" t="s">
        <v>634</v>
      </c>
      <c r="D114" s="20" t="s">
        <v>471</v>
      </c>
      <c r="E114" s="20" t="s">
        <v>635</v>
      </c>
      <c r="F114" s="21">
        <f t="shared" si="23"/>
        <v>0</v>
      </c>
      <c r="G114" s="21">
        <f t="shared" si="24"/>
        <v>0</v>
      </c>
      <c r="H114" s="21">
        <f t="shared" si="22"/>
        <v>0</v>
      </c>
      <c r="I114" s="21">
        <f t="shared" si="25"/>
        <v>0</v>
      </c>
      <c r="J114" s="21">
        <f t="shared" si="26"/>
        <v>0</v>
      </c>
      <c r="K114" s="21">
        <f t="shared" si="27"/>
        <v>0</v>
      </c>
      <c r="L114" s="22">
        <f t="shared" si="28"/>
        <v>0</v>
      </c>
      <c r="N114" t="str">
        <f t="shared" si="29"/>
        <v>Escludi</v>
      </c>
    </row>
    <row r="115" spans="1:14" ht="15" customHeight="1" thickBot="1" x14ac:dyDescent="0.4">
      <c r="A115" s="19">
        <v>72043</v>
      </c>
      <c r="B115" s="20" t="s">
        <v>80</v>
      </c>
      <c r="C115" s="20" t="s">
        <v>636</v>
      </c>
      <c r="D115" s="20" t="s">
        <v>471</v>
      </c>
      <c r="E115" s="20" t="s">
        <v>635</v>
      </c>
      <c r="F115" s="21">
        <f t="shared" si="23"/>
        <v>0</v>
      </c>
      <c r="G115" s="21">
        <f t="shared" si="24"/>
        <v>0</v>
      </c>
      <c r="H115" s="21">
        <f t="shared" si="22"/>
        <v>0</v>
      </c>
      <c r="I115" s="21">
        <f t="shared" si="25"/>
        <v>0</v>
      </c>
      <c r="J115" s="21">
        <f t="shared" si="26"/>
        <v>0</v>
      </c>
      <c r="K115" s="21">
        <f t="shared" si="27"/>
        <v>0</v>
      </c>
      <c r="L115" s="22">
        <f t="shared" si="28"/>
        <v>0</v>
      </c>
      <c r="N115" t="str">
        <f t="shared" si="29"/>
        <v>Escludi</v>
      </c>
    </row>
    <row r="116" spans="1:14" ht="15" customHeight="1" thickBot="1" x14ac:dyDescent="0.4">
      <c r="A116" s="19">
        <v>72043</v>
      </c>
      <c r="B116" s="20" t="s">
        <v>48</v>
      </c>
      <c r="C116" s="20" t="s">
        <v>637</v>
      </c>
      <c r="D116" s="20" t="s">
        <v>471</v>
      </c>
      <c r="E116" s="20" t="s">
        <v>635</v>
      </c>
      <c r="F116" s="21">
        <f t="shared" si="23"/>
        <v>0</v>
      </c>
      <c r="G116" s="21">
        <f t="shared" si="24"/>
        <v>0</v>
      </c>
      <c r="H116" s="21">
        <f t="shared" si="22"/>
        <v>0</v>
      </c>
      <c r="I116" s="21">
        <f t="shared" si="25"/>
        <v>0</v>
      </c>
      <c r="J116" s="21">
        <f t="shared" si="26"/>
        <v>0</v>
      </c>
      <c r="K116" s="21">
        <f t="shared" si="27"/>
        <v>0</v>
      </c>
      <c r="L116" s="22">
        <f t="shared" si="28"/>
        <v>0</v>
      </c>
      <c r="N116" t="str">
        <f t="shared" si="29"/>
        <v>Escludi</v>
      </c>
    </row>
    <row r="117" spans="1:14" ht="15" customHeight="1" thickBot="1" x14ac:dyDescent="0.4">
      <c r="A117" s="19">
        <v>72043</v>
      </c>
      <c r="B117" s="20" t="s">
        <v>10</v>
      </c>
      <c r="C117" s="20" t="s">
        <v>638</v>
      </c>
      <c r="D117" s="20" t="s">
        <v>471</v>
      </c>
      <c r="E117" s="20" t="s">
        <v>635</v>
      </c>
      <c r="F117" s="21">
        <f t="shared" si="23"/>
        <v>0</v>
      </c>
      <c r="G117" s="21">
        <f t="shared" si="24"/>
        <v>0</v>
      </c>
      <c r="H117" s="21">
        <f t="shared" si="22"/>
        <v>0</v>
      </c>
      <c r="I117" s="21">
        <f t="shared" si="25"/>
        <v>0</v>
      </c>
      <c r="J117" s="21">
        <f t="shared" si="26"/>
        <v>0</v>
      </c>
      <c r="K117" s="21">
        <f t="shared" si="27"/>
        <v>0</v>
      </c>
      <c r="L117" s="22">
        <f t="shared" si="28"/>
        <v>0</v>
      </c>
      <c r="N117" t="str">
        <f t="shared" si="29"/>
        <v>Escludi</v>
      </c>
    </row>
    <row r="118" spans="1:14" ht="15" customHeight="1" thickBot="1" x14ac:dyDescent="0.4">
      <c r="A118" s="19">
        <v>72044</v>
      </c>
      <c r="B118" s="20" t="s">
        <v>60</v>
      </c>
      <c r="C118" s="20" t="s">
        <v>639</v>
      </c>
      <c r="D118" s="20" t="s">
        <v>471</v>
      </c>
      <c r="E118" s="20" t="s">
        <v>640</v>
      </c>
      <c r="F118" s="21">
        <f t="shared" si="23"/>
        <v>0</v>
      </c>
      <c r="G118" s="21">
        <f t="shared" si="24"/>
        <v>0</v>
      </c>
      <c r="H118" s="21">
        <f t="shared" si="22"/>
        <v>0</v>
      </c>
      <c r="I118" s="21">
        <f t="shared" si="25"/>
        <v>0</v>
      </c>
      <c r="J118" s="21">
        <f t="shared" si="26"/>
        <v>0</v>
      </c>
      <c r="K118" s="21">
        <f t="shared" si="27"/>
        <v>0</v>
      </c>
      <c r="L118" s="22">
        <f t="shared" si="28"/>
        <v>0</v>
      </c>
      <c r="N118" t="str">
        <f t="shared" si="29"/>
        <v>Escludi</v>
      </c>
    </row>
    <row r="119" spans="1:14" ht="15" customHeight="1" thickBot="1" x14ac:dyDescent="0.4">
      <c r="A119" s="19">
        <v>72044</v>
      </c>
      <c r="B119" s="20" t="s">
        <v>80</v>
      </c>
      <c r="C119" s="20" t="s">
        <v>641</v>
      </c>
      <c r="D119" s="20" t="s">
        <v>471</v>
      </c>
      <c r="E119" s="20" t="s">
        <v>640</v>
      </c>
      <c r="F119" s="21">
        <f t="shared" si="23"/>
        <v>0</v>
      </c>
      <c r="G119" s="21">
        <f t="shared" si="24"/>
        <v>0</v>
      </c>
      <c r="H119" s="21">
        <f t="shared" si="22"/>
        <v>3191.49</v>
      </c>
      <c r="I119" s="21">
        <f t="shared" si="25"/>
        <v>0</v>
      </c>
      <c r="J119" s="21">
        <f t="shared" si="26"/>
        <v>0</v>
      </c>
      <c r="K119" s="21">
        <f t="shared" si="27"/>
        <v>0</v>
      </c>
      <c r="L119" s="22">
        <f t="shared" si="28"/>
        <v>3191.49</v>
      </c>
      <c r="N119" t="str">
        <f t="shared" si="29"/>
        <v>Includi</v>
      </c>
    </row>
    <row r="120" spans="1:14" ht="15" customHeight="1" thickBot="1" x14ac:dyDescent="0.4">
      <c r="A120" s="19">
        <v>72044</v>
      </c>
      <c r="B120" s="20" t="s">
        <v>48</v>
      </c>
      <c r="C120" s="20" t="s">
        <v>642</v>
      </c>
      <c r="D120" s="20" t="s">
        <v>471</v>
      </c>
      <c r="E120" s="20" t="s">
        <v>640</v>
      </c>
      <c r="F120" s="21">
        <f t="shared" si="23"/>
        <v>0</v>
      </c>
      <c r="G120" s="21">
        <f t="shared" si="24"/>
        <v>0</v>
      </c>
      <c r="H120" s="21">
        <f t="shared" si="22"/>
        <v>0</v>
      </c>
      <c r="I120" s="21">
        <f t="shared" si="25"/>
        <v>0</v>
      </c>
      <c r="J120" s="21">
        <f t="shared" si="26"/>
        <v>0</v>
      </c>
      <c r="K120" s="21">
        <f t="shared" si="27"/>
        <v>0</v>
      </c>
      <c r="L120" s="22">
        <f t="shared" si="28"/>
        <v>0</v>
      </c>
      <c r="N120" t="str">
        <f t="shared" si="29"/>
        <v>Escludi</v>
      </c>
    </row>
    <row r="121" spans="1:14" ht="15" customHeight="1" thickBot="1" x14ac:dyDescent="0.4">
      <c r="A121" s="19">
        <v>72044</v>
      </c>
      <c r="B121" s="20" t="s">
        <v>10</v>
      </c>
      <c r="C121" s="20" t="s">
        <v>643</v>
      </c>
      <c r="D121" s="20" t="s">
        <v>471</v>
      </c>
      <c r="E121" s="20" t="s">
        <v>640</v>
      </c>
      <c r="F121" s="21">
        <f t="shared" si="23"/>
        <v>0</v>
      </c>
      <c r="G121" s="21">
        <f t="shared" si="24"/>
        <v>0</v>
      </c>
      <c r="H121" s="21">
        <f t="shared" si="22"/>
        <v>0</v>
      </c>
      <c r="I121" s="21">
        <f t="shared" si="25"/>
        <v>0</v>
      </c>
      <c r="J121" s="21">
        <f t="shared" si="26"/>
        <v>0</v>
      </c>
      <c r="K121" s="21">
        <f t="shared" si="27"/>
        <v>0</v>
      </c>
      <c r="L121" s="22">
        <f t="shared" si="28"/>
        <v>0</v>
      </c>
      <c r="N121" t="str">
        <f t="shared" si="29"/>
        <v>Escludi</v>
      </c>
    </row>
    <row r="122" spans="1:14" ht="15" customHeight="1" thickBot="1" x14ac:dyDescent="0.4">
      <c r="A122" s="19">
        <v>72045</v>
      </c>
      <c r="B122" s="20" t="s">
        <v>80</v>
      </c>
      <c r="C122" s="20" t="s">
        <v>644</v>
      </c>
      <c r="D122" s="20" t="s">
        <v>471</v>
      </c>
      <c r="E122" s="20" t="s">
        <v>645</v>
      </c>
      <c r="F122" s="21">
        <f t="shared" si="23"/>
        <v>0</v>
      </c>
      <c r="G122" s="21">
        <f t="shared" si="24"/>
        <v>0</v>
      </c>
      <c r="H122" s="21">
        <f t="shared" si="22"/>
        <v>0</v>
      </c>
      <c r="I122" s="21">
        <f t="shared" si="25"/>
        <v>0</v>
      </c>
      <c r="J122" s="21">
        <f t="shared" si="26"/>
        <v>0</v>
      </c>
      <c r="K122" s="21">
        <f t="shared" si="27"/>
        <v>0</v>
      </c>
      <c r="L122" s="22">
        <f t="shared" si="28"/>
        <v>0</v>
      </c>
      <c r="N122" t="str">
        <f t="shared" si="29"/>
        <v>Escludi</v>
      </c>
    </row>
    <row r="123" spans="1:14" ht="15" customHeight="1" thickBot="1" x14ac:dyDescent="0.4">
      <c r="A123" s="19">
        <v>72045</v>
      </c>
      <c r="B123" s="20" t="s">
        <v>60</v>
      </c>
      <c r="C123" s="20" t="s">
        <v>646</v>
      </c>
      <c r="D123" s="20" t="s">
        <v>471</v>
      </c>
      <c r="E123" s="20" t="s">
        <v>645</v>
      </c>
      <c r="F123" s="21">
        <f t="shared" si="23"/>
        <v>0</v>
      </c>
      <c r="G123" s="21">
        <f t="shared" si="24"/>
        <v>0</v>
      </c>
      <c r="H123" s="21">
        <f t="shared" si="22"/>
        <v>0</v>
      </c>
      <c r="I123" s="21">
        <f t="shared" si="25"/>
        <v>0</v>
      </c>
      <c r="J123" s="21">
        <f t="shared" si="26"/>
        <v>0</v>
      </c>
      <c r="K123" s="21">
        <f t="shared" si="27"/>
        <v>0</v>
      </c>
      <c r="L123" s="22">
        <f t="shared" si="28"/>
        <v>0</v>
      </c>
      <c r="N123" t="str">
        <f t="shared" si="29"/>
        <v>Escludi</v>
      </c>
    </row>
    <row r="124" spans="1:14" ht="15" customHeight="1" thickBot="1" x14ac:dyDescent="0.4">
      <c r="A124" s="19">
        <v>72045</v>
      </c>
      <c r="B124" s="20" t="s">
        <v>48</v>
      </c>
      <c r="C124" s="20" t="s">
        <v>647</v>
      </c>
      <c r="D124" s="20" t="s">
        <v>471</v>
      </c>
      <c r="E124" s="20" t="s">
        <v>645</v>
      </c>
      <c r="F124" s="21">
        <f t="shared" si="23"/>
        <v>0</v>
      </c>
      <c r="G124" s="21">
        <f t="shared" si="24"/>
        <v>0</v>
      </c>
      <c r="H124" s="21">
        <f t="shared" si="22"/>
        <v>0</v>
      </c>
      <c r="I124" s="21">
        <f t="shared" si="25"/>
        <v>0</v>
      </c>
      <c r="J124" s="21">
        <f t="shared" si="26"/>
        <v>0</v>
      </c>
      <c r="K124" s="21">
        <f t="shared" si="27"/>
        <v>0</v>
      </c>
      <c r="L124" s="22">
        <f t="shared" si="28"/>
        <v>0</v>
      </c>
      <c r="N124" t="str">
        <f t="shared" si="29"/>
        <v>Escludi</v>
      </c>
    </row>
    <row r="125" spans="1:14" ht="15" customHeight="1" thickBot="1" x14ac:dyDescent="0.4">
      <c r="A125" s="19">
        <v>72045</v>
      </c>
      <c r="B125" s="20" t="s">
        <v>10</v>
      </c>
      <c r="C125" s="20" t="s">
        <v>648</v>
      </c>
      <c r="D125" s="20" t="s">
        <v>471</v>
      </c>
      <c r="E125" s="20" t="s">
        <v>645</v>
      </c>
      <c r="F125" s="21">
        <f t="shared" si="23"/>
        <v>0</v>
      </c>
      <c r="G125" s="21">
        <f t="shared" si="24"/>
        <v>0</v>
      </c>
      <c r="H125" s="21">
        <f t="shared" si="22"/>
        <v>0</v>
      </c>
      <c r="I125" s="21">
        <f t="shared" si="25"/>
        <v>0</v>
      </c>
      <c r="J125" s="21">
        <f t="shared" si="26"/>
        <v>0</v>
      </c>
      <c r="K125" s="21">
        <f t="shared" si="27"/>
        <v>0</v>
      </c>
      <c r="L125" s="22">
        <f t="shared" si="28"/>
        <v>0</v>
      </c>
      <c r="N125" t="str">
        <f t="shared" si="29"/>
        <v>Escludi</v>
      </c>
    </row>
    <row r="126" spans="1:14" ht="15" customHeight="1" thickBot="1" x14ac:dyDescent="0.4">
      <c r="A126" s="19">
        <v>72046</v>
      </c>
      <c r="B126" s="20" t="s">
        <v>60</v>
      </c>
      <c r="C126" s="20" t="s">
        <v>649</v>
      </c>
      <c r="D126" s="20" t="s">
        <v>471</v>
      </c>
      <c r="E126" s="20" t="s">
        <v>650</v>
      </c>
      <c r="F126" s="21">
        <f t="shared" si="23"/>
        <v>0</v>
      </c>
      <c r="G126" s="21">
        <f t="shared" si="24"/>
        <v>0</v>
      </c>
      <c r="H126" s="21">
        <f t="shared" si="22"/>
        <v>0</v>
      </c>
      <c r="I126" s="21">
        <f t="shared" si="25"/>
        <v>0</v>
      </c>
      <c r="J126" s="21">
        <f t="shared" si="26"/>
        <v>0</v>
      </c>
      <c r="K126" s="21">
        <f t="shared" si="27"/>
        <v>0</v>
      </c>
      <c r="L126" s="22">
        <f t="shared" si="28"/>
        <v>0</v>
      </c>
      <c r="N126" t="str">
        <f t="shared" si="29"/>
        <v>Escludi</v>
      </c>
    </row>
    <row r="127" spans="1:14" ht="15" customHeight="1" thickBot="1" x14ac:dyDescent="0.4">
      <c r="A127" s="19">
        <v>72046</v>
      </c>
      <c r="B127" s="20" t="s">
        <v>80</v>
      </c>
      <c r="C127" s="20" t="s">
        <v>651</v>
      </c>
      <c r="D127" s="20" t="s">
        <v>471</v>
      </c>
      <c r="E127" s="20" t="s">
        <v>650</v>
      </c>
      <c r="F127" s="21">
        <f t="shared" si="23"/>
        <v>0</v>
      </c>
      <c r="G127" s="21">
        <f t="shared" si="24"/>
        <v>0</v>
      </c>
      <c r="H127" s="21">
        <f t="shared" si="22"/>
        <v>0</v>
      </c>
      <c r="I127" s="21">
        <f t="shared" si="25"/>
        <v>0</v>
      </c>
      <c r="J127" s="21">
        <f t="shared" si="26"/>
        <v>0</v>
      </c>
      <c r="K127" s="21">
        <f t="shared" si="27"/>
        <v>0</v>
      </c>
      <c r="L127" s="22">
        <f t="shared" si="28"/>
        <v>0</v>
      </c>
      <c r="N127" t="str">
        <f t="shared" si="29"/>
        <v>Escludi</v>
      </c>
    </row>
    <row r="128" spans="1:14" ht="15" customHeight="1" thickBot="1" x14ac:dyDescent="0.4">
      <c r="A128" s="19">
        <v>72046</v>
      </c>
      <c r="B128" s="20" t="s">
        <v>48</v>
      </c>
      <c r="C128" s="20" t="s">
        <v>652</v>
      </c>
      <c r="D128" s="20" t="s">
        <v>471</v>
      </c>
      <c r="E128" s="20" t="s">
        <v>650</v>
      </c>
      <c r="F128" s="21">
        <f t="shared" si="23"/>
        <v>0</v>
      </c>
      <c r="G128" s="21">
        <f t="shared" si="24"/>
        <v>0</v>
      </c>
      <c r="H128" s="21">
        <f t="shared" si="22"/>
        <v>0</v>
      </c>
      <c r="I128" s="21">
        <f t="shared" si="25"/>
        <v>0</v>
      </c>
      <c r="J128" s="21">
        <f t="shared" si="26"/>
        <v>0</v>
      </c>
      <c r="K128" s="21">
        <f t="shared" si="27"/>
        <v>0</v>
      </c>
      <c r="L128" s="22">
        <f t="shared" si="28"/>
        <v>0</v>
      </c>
      <c r="N128" t="str">
        <f t="shared" si="29"/>
        <v>Escludi</v>
      </c>
    </row>
    <row r="129" spans="1:14" ht="15" customHeight="1" thickBot="1" x14ac:dyDescent="0.4">
      <c r="A129" s="19">
        <v>72046</v>
      </c>
      <c r="B129" s="20" t="s">
        <v>10</v>
      </c>
      <c r="C129" s="20" t="s">
        <v>653</v>
      </c>
      <c r="D129" s="20" t="s">
        <v>471</v>
      </c>
      <c r="E129" s="20" t="s">
        <v>650</v>
      </c>
      <c r="F129" s="21">
        <f t="shared" si="23"/>
        <v>0</v>
      </c>
      <c r="G129" s="21">
        <f t="shared" si="24"/>
        <v>0</v>
      </c>
      <c r="H129" s="21">
        <f t="shared" si="22"/>
        <v>0</v>
      </c>
      <c r="I129" s="21">
        <f t="shared" si="25"/>
        <v>0</v>
      </c>
      <c r="J129" s="21">
        <f t="shared" si="26"/>
        <v>0</v>
      </c>
      <c r="K129" s="21">
        <f t="shared" si="27"/>
        <v>0</v>
      </c>
      <c r="L129" s="22">
        <f t="shared" si="28"/>
        <v>0</v>
      </c>
      <c r="N129" t="str">
        <f t="shared" si="29"/>
        <v>Escludi</v>
      </c>
    </row>
    <row r="130" spans="1:14" ht="15" customHeight="1" thickBot="1" x14ac:dyDescent="0.4">
      <c r="A130" s="19">
        <v>72047</v>
      </c>
      <c r="B130" s="20" t="s">
        <v>80</v>
      </c>
      <c r="C130" s="20" t="s">
        <v>654</v>
      </c>
      <c r="D130" s="20" t="s">
        <v>471</v>
      </c>
      <c r="E130" s="20" t="s">
        <v>655</v>
      </c>
      <c r="F130" s="21">
        <f t="shared" si="23"/>
        <v>0</v>
      </c>
      <c r="G130" s="21">
        <f t="shared" si="24"/>
        <v>0</v>
      </c>
      <c r="H130" s="21">
        <f t="shared" si="22"/>
        <v>0</v>
      </c>
      <c r="I130" s="21">
        <f t="shared" si="25"/>
        <v>0</v>
      </c>
      <c r="J130" s="21">
        <f t="shared" si="26"/>
        <v>0</v>
      </c>
      <c r="K130" s="21">
        <f t="shared" si="27"/>
        <v>0</v>
      </c>
      <c r="L130" s="22">
        <f t="shared" si="28"/>
        <v>0</v>
      </c>
      <c r="N130" t="str">
        <f t="shared" si="29"/>
        <v>Escludi</v>
      </c>
    </row>
    <row r="131" spans="1:14" ht="15" customHeight="1" thickBot="1" x14ac:dyDescent="0.4">
      <c r="A131" s="19">
        <v>72048</v>
      </c>
      <c r="B131" s="20" t="s">
        <v>80</v>
      </c>
      <c r="C131" s="20" t="s">
        <v>656</v>
      </c>
      <c r="D131" s="20" t="s">
        <v>471</v>
      </c>
      <c r="E131" s="20" t="s">
        <v>657</v>
      </c>
      <c r="F131" s="21">
        <f t="shared" si="23"/>
        <v>0</v>
      </c>
      <c r="G131" s="21">
        <f t="shared" si="24"/>
        <v>0</v>
      </c>
      <c r="H131" s="21">
        <f t="shared" si="22"/>
        <v>0</v>
      </c>
      <c r="I131" s="21">
        <f t="shared" si="25"/>
        <v>0</v>
      </c>
      <c r="J131" s="21">
        <f t="shared" si="26"/>
        <v>0</v>
      </c>
      <c r="K131" s="21">
        <f t="shared" si="27"/>
        <v>0</v>
      </c>
      <c r="L131" s="22">
        <f t="shared" si="28"/>
        <v>0</v>
      </c>
      <c r="N131" t="str">
        <f t="shared" si="29"/>
        <v>Escludi</v>
      </c>
    </row>
    <row r="132" spans="1:14" ht="15" customHeight="1" thickBot="1" x14ac:dyDescent="0.4">
      <c r="A132" s="19">
        <v>72049</v>
      </c>
      <c r="B132" s="20" t="s">
        <v>80</v>
      </c>
      <c r="C132" s="20" t="s">
        <v>658</v>
      </c>
      <c r="D132" s="20" t="s">
        <v>471</v>
      </c>
      <c r="E132" s="20" t="s">
        <v>659</v>
      </c>
      <c r="F132" s="21">
        <f t="shared" si="23"/>
        <v>0</v>
      </c>
      <c r="G132" s="21">
        <f t="shared" si="24"/>
        <v>0</v>
      </c>
      <c r="H132" s="21">
        <f t="shared" si="22"/>
        <v>0</v>
      </c>
      <c r="I132" s="21">
        <f t="shared" si="25"/>
        <v>0</v>
      </c>
      <c r="J132" s="21">
        <f t="shared" si="26"/>
        <v>0</v>
      </c>
      <c r="K132" s="21">
        <f t="shared" si="27"/>
        <v>0</v>
      </c>
      <c r="L132" s="22">
        <f t="shared" si="28"/>
        <v>0</v>
      </c>
      <c r="N132" t="str">
        <f t="shared" si="29"/>
        <v>Escludi</v>
      </c>
    </row>
    <row r="133" spans="1:14" ht="15" customHeight="1" thickBot="1" x14ac:dyDescent="0.4">
      <c r="A133" s="19">
        <v>72050</v>
      </c>
      <c r="B133" s="20" t="s">
        <v>80</v>
      </c>
      <c r="C133" s="20" t="s">
        <v>660</v>
      </c>
      <c r="D133" s="20" t="s">
        <v>471</v>
      </c>
      <c r="E133" s="20" t="s">
        <v>661</v>
      </c>
      <c r="F133" s="21">
        <f t="shared" si="23"/>
        <v>0</v>
      </c>
      <c r="G133" s="21">
        <f t="shared" si="24"/>
        <v>0</v>
      </c>
      <c r="H133" s="21">
        <f t="shared" si="22"/>
        <v>0</v>
      </c>
      <c r="I133" s="21">
        <f t="shared" si="25"/>
        <v>0</v>
      </c>
      <c r="J133" s="21">
        <f t="shared" si="26"/>
        <v>0</v>
      </c>
      <c r="K133" s="21">
        <f t="shared" si="27"/>
        <v>0</v>
      </c>
      <c r="L133" s="22">
        <f t="shared" si="28"/>
        <v>0</v>
      </c>
      <c r="N133" t="str">
        <f t="shared" si="29"/>
        <v>Escludi</v>
      </c>
    </row>
    <row r="134" spans="1:14" ht="15" customHeight="1" thickBot="1" x14ac:dyDescent="0.4">
      <c r="A134" s="19">
        <v>72051</v>
      </c>
      <c r="B134" s="20" t="s">
        <v>80</v>
      </c>
      <c r="C134" s="20" t="s">
        <v>662</v>
      </c>
      <c r="D134" s="20" t="s">
        <v>471</v>
      </c>
      <c r="E134" s="20" t="s">
        <v>663</v>
      </c>
      <c r="F134" s="21">
        <f t="shared" si="23"/>
        <v>0</v>
      </c>
      <c r="G134" s="21">
        <f t="shared" si="24"/>
        <v>0</v>
      </c>
      <c r="H134" s="21">
        <f t="shared" si="22"/>
        <v>0</v>
      </c>
      <c r="I134" s="21">
        <f t="shared" si="25"/>
        <v>0</v>
      </c>
      <c r="J134" s="21">
        <f t="shared" si="26"/>
        <v>0</v>
      </c>
      <c r="K134" s="21">
        <f t="shared" si="27"/>
        <v>0</v>
      </c>
      <c r="L134" s="22">
        <f t="shared" si="28"/>
        <v>0</v>
      </c>
      <c r="N134" t="str">
        <f t="shared" si="29"/>
        <v>Escludi</v>
      </c>
    </row>
    <row r="135" spans="1:14" ht="15" customHeight="1" thickBot="1" x14ac:dyDescent="0.4">
      <c r="A135" s="19">
        <v>72051</v>
      </c>
      <c r="B135" s="20" t="s">
        <v>48</v>
      </c>
      <c r="C135" s="20" t="s">
        <v>664</v>
      </c>
      <c r="D135" s="20" t="s">
        <v>471</v>
      </c>
      <c r="E135" s="20" t="s">
        <v>665</v>
      </c>
      <c r="F135" s="21">
        <f t="shared" si="23"/>
        <v>0</v>
      </c>
      <c r="G135" s="21">
        <f t="shared" si="24"/>
        <v>0</v>
      </c>
      <c r="H135" s="21">
        <f t="shared" si="22"/>
        <v>0</v>
      </c>
      <c r="I135" s="21">
        <f t="shared" si="25"/>
        <v>0</v>
      </c>
      <c r="J135" s="21">
        <f t="shared" si="26"/>
        <v>0</v>
      </c>
      <c r="K135" s="21">
        <f t="shared" si="27"/>
        <v>0</v>
      </c>
      <c r="L135" s="22">
        <f t="shared" si="28"/>
        <v>0</v>
      </c>
      <c r="N135" t="str">
        <f t="shared" si="29"/>
        <v>Escludi</v>
      </c>
    </row>
    <row r="136" spans="1:14" ht="15" customHeight="1" thickBot="1" x14ac:dyDescent="0.4">
      <c r="A136" s="19">
        <v>72051</v>
      </c>
      <c r="B136" s="20" t="s">
        <v>87</v>
      </c>
      <c r="C136" s="20" t="s">
        <v>666</v>
      </c>
      <c r="D136" s="20" t="s">
        <v>471</v>
      </c>
      <c r="E136" s="20" t="s">
        <v>667</v>
      </c>
      <c r="F136" s="21">
        <f t="shared" ref="F136:F167" si="30">IFERROR(GetAccountRealBaseAmount($F$6,$A136,$B136,$F$5),0)</f>
        <v>0</v>
      </c>
      <c r="G136" s="21">
        <f t="shared" ref="G136:G167" si="31">IFERROR(GetAccountRealBaseAmount($G$6,$A136,$B136,$G$5),0)</f>
        <v>0</v>
      </c>
      <c r="H136" s="21">
        <f t="shared" si="22"/>
        <v>0</v>
      </c>
      <c r="I136" s="21">
        <f t="shared" ref="I136:I167" si="32">IFERROR(GetAccountRealBaseAmount($I$6,$A136,$B136,$I$5),0)</f>
        <v>0</v>
      </c>
      <c r="J136" s="21">
        <f t="shared" ref="J136:J167" si="33">IFERROR(GetAccountRealBaseAmount($J$6,$A136,$B136,$J$5),0)</f>
        <v>0</v>
      </c>
      <c r="K136" s="21">
        <f t="shared" ref="K136:K167" si="34">IFERROR(GetAccountRealBaseAmount($K$6,$A136,$B136,$K$5),0)</f>
        <v>0</v>
      </c>
      <c r="L136" s="22">
        <f t="shared" ref="L136:L167" si="35">+G136+F136+H136+I136+J136+K136</f>
        <v>0</v>
      </c>
      <c r="N136" t="str">
        <f t="shared" ref="N136:N167" si="36">IF(L136=0,"Escludi","Includi")</f>
        <v>Escludi</v>
      </c>
    </row>
    <row r="137" spans="1:14" ht="15" customHeight="1" thickBot="1" x14ac:dyDescent="0.4">
      <c r="A137" s="19">
        <v>72051</v>
      </c>
      <c r="B137" s="20" t="s">
        <v>10</v>
      </c>
      <c r="C137" s="20" t="s">
        <v>668</v>
      </c>
      <c r="D137" s="20" t="s">
        <v>471</v>
      </c>
      <c r="E137" s="20" t="s">
        <v>669</v>
      </c>
      <c r="F137" s="21">
        <f t="shared" si="30"/>
        <v>0</v>
      </c>
      <c r="G137" s="21">
        <f t="shared" si="31"/>
        <v>0</v>
      </c>
      <c r="H137" s="21">
        <f t="shared" si="22"/>
        <v>0</v>
      </c>
      <c r="I137" s="21">
        <f t="shared" si="32"/>
        <v>0</v>
      </c>
      <c r="J137" s="21">
        <f t="shared" si="33"/>
        <v>0</v>
      </c>
      <c r="K137" s="21">
        <f t="shared" si="34"/>
        <v>0</v>
      </c>
      <c r="L137" s="22">
        <f t="shared" si="35"/>
        <v>0</v>
      </c>
      <c r="N137" t="str">
        <f t="shared" si="36"/>
        <v>Escludi</v>
      </c>
    </row>
    <row r="138" spans="1:14" ht="15" customHeight="1" thickBot="1" x14ac:dyDescent="0.4">
      <c r="A138" s="19">
        <v>72051</v>
      </c>
      <c r="B138" s="20" t="s">
        <v>60</v>
      </c>
      <c r="C138" s="20" t="s">
        <v>670</v>
      </c>
      <c r="D138" s="20" t="s">
        <v>471</v>
      </c>
      <c r="E138" s="20" t="s">
        <v>669</v>
      </c>
      <c r="F138" s="21">
        <f t="shared" si="30"/>
        <v>0</v>
      </c>
      <c r="G138" s="21">
        <f t="shared" si="31"/>
        <v>0</v>
      </c>
      <c r="H138" s="21">
        <f t="shared" ref="H138:H201" si="37">IFERROR(GetAccountRealBaseAmount($H$7,$A138,$B138,$H$5),0)</f>
        <v>0</v>
      </c>
      <c r="I138" s="21">
        <f t="shared" si="32"/>
        <v>0</v>
      </c>
      <c r="J138" s="21">
        <f t="shared" si="33"/>
        <v>0</v>
      </c>
      <c r="K138" s="21">
        <f t="shared" si="34"/>
        <v>0</v>
      </c>
      <c r="L138" s="22">
        <f t="shared" si="35"/>
        <v>0</v>
      </c>
      <c r="N138" t="str">
        <f t="shared" si="36"/>
        <v>Escludi</v>
      </c>
    </row>
    <row r="139" spans="1:14" ht="15" customHeight="1" thickBot="1" x14ac:dyDescent="0.4">
      <c r="A139" s="19">
        <v>72052</v>
      </c>
      <c r="B139" s="20" t="s">
        <v>60</v>
      </c>
      <c r="C139" s="20" t="s">
        <v>671</v>
      </c>
      <c r="D139" s="20" t="s">
        <v>471</v>
      </c>
      <c r="E139" s="20" t="s">
        <v>672</v>
      </c>
      <c r="F139" s="21">
        <f t="shared" si="30"/>
        <v>0</v>
      </c>
      <c r="G139" s="21">
        <f t="shared" si="31"/>
        <v>0</v>
      </c>
      <c r="H139" s="21">
        <f t="shared" si="37"/>
        <v>0</v>
      </c>
      <c r="I139" s="21">
        <f t="shared" si="32"/>
        <v>0</v>
      </c>
      <c r="J139" s="21">
        <f t="shared" si="33"/>
        <v>0</v>
      </c>
      <c r="K139" s="21">
        <f t="shared" si="34"/>
        <v>0</v>
      </c>
      <c r="L139" s="22">
        <f t="shared" si="35"/>
        <v>0</v>
      </c>
      <c r="N139" t="str">
        <f t="shared" si="36"/>
        <v>Escludi</v>
      </c>
    </row>
    <row r="140" spans="1:14" ht="15" customHeight="1" thickBot="1" x14ac:dyDescent="0.4">
      <c r="A140" s="19">
        <v>72052</v>
      </c>
      <c r="B140" s="20" t="s">
        <v>10</v>
      </c>
      <c r="C140" s="20" t="s">
        <v>673</v>
      </c>
      <c r="D140" s="20" t="s">
        <v>471</v>
      </c>
      <c r="E140" s="20" t="s">
        <v>674</v>
      </c>
      <c r="F140" s="21">
        <f t="shared" si="30"/>
        <v>0</v>
      </c>
      <c r="G140" s="21">
        <f t="shared" si="31"/>
        <v>0</v>
      </c>
      <c r="H140" s="21">
        <f t="shared" si="37"/>
        <v>0</v>
      </c>
      <c r="I140" s="21">
        <f t="shared" si="32"/>
        <v>0</v>
      </c>
      <c r="J140" s="21">
        <f t="shared" si="33"/>
        <v>0</v>
      </c>
      <c r="K140" s="21">
        <f t="shared" si="34"/>
        <v>0</v>
      </c>
      <c r="L140" s="22">
        <f t="shared" si="35"/>
        <v>0</v>
      </c>
      <c r="N140" t="str">
        <f t="shared" si="36"/>
        <v>Escludi</v>
      </c>
    </row>
    <row r="141" spans="1:14" ht="15" customHeight="1" thickBot="1" x14ac:dyDescent="0.4">
      <c r="A141" s="19">
        <v>72052</v>
      </c>
      <c r="B141" s="20" t="s">
        <v>80</v>
      </c>
      <c r="C141" s="20" t="s">
        <v>675</v>
      </c>
      <c r="D141" s="20" t="s">
        <v>471</v>
      </c>
      <c r="E141" s="20" t="s">
        <v>676</v>
      </c>
      <c r="F141" s="21">
        <f t="shared" si="30"/>
        <v>0</v>
      </c>
      <c r="G141" s="21">
        <f t="shared" si="31"/>
        <v>0</v>
      </c>
      <c r="H141" s="21">
        <f t="shared" si="37"/>
        <v>0</v>
      </c>
      <c r="I141" s="21">
        <f t="shared" si="32"/>
        <v>0</v>
      </c>
      <c r="J141" s="21">
        <f t="shared" si="33"/>
        <v>0</v>
      </c>
      <c r="K141" s="21">
        <f t="shared" si="34"/>
        <v>0</v>
      </c>
      <c r="L141" s="22">
        <f t="shared" si="35"/>
        <v>0</v>
      </c>
      <c r="N141" t="str">
        <f t="shared" si="36"/>
        <v>Escludi</v>
      </c>
    </row>
    <row r="142" spans="1:14" ht="15" customHeight="1" thickBot="1" x14ac:dyDescent="0.4">
      <c r="A142" s="19">
        <v>72052</v>
      </c>
      <c r="B142" s="20" t="s">
        <v>48</v>
      </c>
      <c r="C142" s="20" t="s">
        <v>677</v>
      </c>
      <c r="D142" s="20" t="s">
        <v>471</v>
      </c>
      <c r="E142" s="20" t="s">
        <v>678</v>
      </c>
      <c r="F142" s="21">
        <f t="shared" si="30"/>
        <v>0</v>
      </c>
      <c r="G142" s="21">
        <f t="shared" si="31"/>
        <v>0</v>
      </c>
      <c r="H142" s="21">
        <f t="shared" si="37"/>
        <v>0</v>
      </c>
      <c r="I142" s="21">
        <f t="shared" si="32"/>
        <v>0</v>
      </c>
      <c r="J142" s="21">
        <f t="shared" si="33"/>
        <v>0</v>
      </c>
      <c r="K142" s="21">
        <f t="shared" si="34"/>
        <v>0</v>
      </c>
      <c r="L142" s="22">
        <f t="shared" si="35"/>
        <v>0</v>
      </c>
      <c r="N142" t="str">
        <f t="shared" si="36"/>
        <v>Escludi</v>
      </c>
    </row>
    <row r="143" spans="1:14" ht="15" customHeight="1" thickBot="1" x14ac:dyDescent="0.4">
      <c r="A143" s="19">
        <v>72052</v>
      </c>
      <c r="B143" s="20" t="s">
        <v>87</v>
      </c>
      <c r="C143" s="20" t="s">
        <v>679</v>
      </c>
      <c r="D143" s="20" t="s">
        <v>471</v>
      </c>
      <c r="E143" s="20" t="s">
        <v>680</v>
      </c>
      <c r="F143" s="21">
        <f t="shared" si="30"/>
        <v>0</v>
      </c>
      <c r="G143" s="21">
        <f t="shared" si="31"/>
        <v>0</v>
      </c>
      <c r="H143" s="21">
        <f t="shared" si="37"/>
        <v>0</v>
      </c>
      <c r="I143" s="21">
        <f t="shared" si="32"/>
        <v>0</v>
      </c>
      <c r="J143" s="21">
        <f t="shared" si="33"/>
        <v>0</v>
      </c>
      <c r="K143" s="21">
        <f t="shared" si="34"/>
        <v>0</v>
      </c>
      <c r="L143" s="22">
        <f t="shared" si="35"/>
        <v>0</v>
      </c>
      <c r="N143" t="str">
        <f t="shared" si="36"/>
        <v>Escludi</v>
      </c>
    </row>
    <row r="144" spans="1:14" ht="15" customHeight="1" thickBot="1" x14ac:dyDescent="0.4">
      <c r="A144" s="19">
        <v>72061</v>
      </c>
      <c r="B144" s="20" t="s">
        <v>80</v>
      </c>
      <c r="C144" s="20" t="s">
        <v>681</v>
      </c>
      <c r="D144" s="20" t="s">
        <v>471</v>
      </c>
      <c r="E144" s="20" t="s">
        <v>682</v>
      </c>
      <c r="F144" s="21">
        <f t="shared" si="30"/>
        <v>0</v>
      </c>
      <c r="G144" s="21">
        <f t="shared" si="31"/>
        <v>0</v>
      </c>
      <c r="H144" s="21">
        <f t="shared" si="37"/>
        <v>0</v>
      </c>
      <c r="I144" s="21">
        <f t="shared" si="32"/>
        <v>0</v>
      </c>
      <c r="J144" s="21">
        <f t="shared" si="33"/>
        <v>0</v>
      </c>
      <c r="K144" s="21">
        <f t="shared" si="34"/>
        <v>0</v>
      </c>
      <c r="L144" s="22">
        <f t="shared" si="35"/>
        <v>0</v>
      </c>
      <c r="N144" t="str">
        <f t="shared" si="36"/>
        <v>Escludi</v>
      </c>
    </row>
    <row r="145" spans="1:14" ht="15" customHeight="1" thickBot="1" x14ac:dyDescent="0.4">
      <c r="A145" s="19">
        <v>72061</v>
      </c>
      <c r="B145" s="20" t="s">
        <v>48</v>
      </c>
      <c r="C145" s="20" t="s">
        <v>683</v>
      </c>
      <c r="D145" s="20" t="s">
        <v>471</v>
      </c>
      <c r="E145" s="20" t="s">
        <v>684</v>
      </c>
      <c r="F145" s="21">
        <f t="shared" si="30"/>
        <v>0</v>
      </c>
      <c r="G145" s="21">
        <f t="shared" si="31"/>
        <v>0</v>
      </c>
      <c r="H145" s="21">
        <f t="shared" si="37"/>
        <v>0</v>
      </c>
      <c r="I145" s="21">
        <f t="shared" si="32"/>
        <v>0</v>
      </c>
      <c r="J145" s="21">
        <f t="shared" si="33"/>
        <v>0</v>
      </c>
      <c r="K145" s="21">
        <f t="shared" si="34"/>
        <v>0</v>
      </c>
      <c r="L145" s="22">
        <f t="shared" si="35"/>
        <v>0</v>
      </c>
      <c r="N145" t="str">
        <f t="shared" si="36"/>
        <v>Escludi</v>
      </c>
    </row>
    <row r="146" spans="1:14" ht="15" customHeight="1" thickBot="1" x14ac:dyDescent="0.4">
      <c r="A146" s="19">
        <v>72061</v>
      </c>
      <c r="B146" s="20" t="s">
        <v>87</v>
      </c>
      <c r="C146" s="20" t="s">
        <v>685</v>
      </c>
      <c r="D146" s="20" t="s">
        <v>471</v>
      </c>
      <c r="E146" s="20" t="s">
        <v>686</v>
      </c>
      <c r="F146" s="21">
        <f t="shared" si="30"/>
        <v>0</v>
      </c>
      <c r="G146" s="21">
        <f t="shared" si="31"/>
        <v>0</v>
      </c>
      <c r="H146" s="21">
        <f t="shared" si="37"/>
        <v>0</v>
      </c>
      <c r="I146" s="21">
        <f t="shared" si="32"/>
        <v>0</v>
      </c>
      <c r="J146" s="21">
        <f t="shared" si="33"/>
        <v>0</v>
      </c>
      <c r="K146" s="21">
        <f t="shared" si="34"/>
        <v>0</v>
      </c>
      <c r="L146" s="22">
        <f t="shared" si="35"/>
        <v>0</v>
      </c>
      <c r="N146" t="str">
        <f t="shared" si="36"/>
        <v>Escludi</v>
      </c>
    </row>
    <row r="147" spans="1:14" ht="15" customHeight="1" thickBot="1" x14ac:dyDescent="0.4">
      <c r="A147" s="19">
        <v>72061</v>
      </c>
      <c r="B147" s="20" t="s">
        <v>10</v>
      </c>
      <c r="C147" s="20" t="s">
        <v>687</v>
      </c>
      <c r="D147" s="20" t="s">
        <v>471</v>
      </c>
      <c r="E147" s="20" t="s">
        <v>688</v>
      </c>
      <c r="F147" s="21">
        <f t="shared" si="30"/>
        <v>0</v>
      </c>
      <c r="G147" s="21">
        <f t="shared" si="31"/>
        <v>0</v>
      </c>
      <c r="H147" s="21">
        <f t="shared" si="37"/>
        <v>0</v>
      </c>
      <c r="I147" s="21">
        <f t="shared" si="32"/>
        <v>0</v>
      </c>
      <c r="J147" s="21">
        <f t="shared" si="33"/>
        <v>0</v>
      </c>
      <c r="K147" s="21">
        <f t="shared" si="34"/>
        <v>0</v>
      </c>
      <c r="L147" s="22">
        <f t="shared" si="35"/>
        <v>0</v>
      </c>
      <c r="N147" t="str">
        <f t="shared" si="36"/>
        <v>Escludi</v>
      </c>
    </row>
    <row r="148" spans="1:14" ht="15" customHeight="1" thickBot="1" x14ac:dyDescent="0.4">
      <c r="A148" s="19">
        <v>72061</v>
      </c>
      <c r="B148" s="20" t="s">
        <v>60</v>
      </c>
      <c r="C148" s="20" t="s">
        <v>689</v>
      </c>
      <c r="D148" s="20" t="s">
        <v>471</v>
      </c>
      <c r="E148" s="20" t="s">
        <v>690</v>
      </c>
      <c r="F148" s="21">
        <f t="shared" si="30"/>
        <v>0</v>
      </c>
      <c r="G148" s="21">
        <f t="shared" si="31"/>
        <v>0</v>
      </c>
      <c r="H148" s="21">
        <f t="shared" si="37"/>
        <v>0</v>
      </c>
      <c r="I148" s="21">
        <f t="shared" si="32"/>
        <v>0</v>
      </c>
      <c r="J148" s="21">
        <f t="shared" si="33"/>
        <v>0</v>
      </c>
      <c r="K148" s="21">
        <f t="shared" si="34"/>
        <v>0</v>
      </c>
      <c r="L148" s="22">
        <f t="shared" si="35"/>
        <v>0</v>
      </c>
      <c r="N148" t="str">
        <f t="shared" si="36"/>
        <v>Escludi</v>
      </c>
    </row>
    <row r="149" spans="1:14" ht="15" customHeight="1" thickBot="1" x14ac:dyDescent="0.4">
      <c r="A149" s="19">
        <v>73011</v>
      </c>
      <c r="B149" s="20" t="s">
        <v>60</v>
      </c>
      <c r="C149" s="20" t="s">
        <v>691</v>
      </c>
      <c r="D149" s="20" t="s">
        <v>471</v>
      </c>
      <c r="E149" s="20" t="s">
        <v>692</v>
      </c>
      <c r="F149" s="21">
        <f t="shared" si="30"/>
        <v>0</v>
      </c>
      <c r="G149" s="21">
        <f t="shared" si="31"/>
        <v>0</v>
      </c>
      <c r="H149" s="21">
        <f t="shared" si="37"/>
        <v>0</v>
      </c>
      <c r="I149" s="21">
        <f t="shared" si="32"/>
        <v>0</v>
      </c>
      <c r="J149" s="21">
        <f t="shared" si="33"/>
        <v>0</v>
      </c>
      <c r="K149" s="21">
        <f t="shared" si="34"/>
        <v>0</v>
      </c>
      <c r="L149" s="22">
        <f t="shared" si="35"/>
        <v>0</v>
      </c>
      <c r="N149" t="str">
        <f t="shared" si="36"/>
        <v>Escludi</v>
      </c>
    </row>
    <row r="150" spans="1:14" ht="15" customHeight="1" thickBot="1" x14ac:dyDescent="0.4">
      <c r="A150" s="19">
        <v>73011</v>
      </c>
      <c r="B150" s="20" t="s">
        <v>80</v>
      </c>
      <c r="C150" s="20" t="s">
        <v>693</v>
      </c>
      <c r="D150" s="20" t="s">
        <v>471</v>
      </c>
      <c r="E150" s="20" t="s">
        <v>694</v>
      </c>
      <c r="F150" s="21">
        <f t="shared" si="30"/>
        <v>0</v>
      </c>
      <c r="G150" s="21">
        <f t="shared" si="31"/>
        <v>0</v>
      </c>
      <c r="H150" s="21">
        <f t="shared" si="37"/>
        <v>0</v>
      </c>
      <c r="I150" s="21">
        <f t="shared" si="32"/>
        <v>0</v>
      </c>
      <c r="J150" s="21">
        <f t="shared" si="33"/>
        <v>0</v>
      </c>
      <c r="K150" s="21">
        <f t="shared" si="34"/>
        <v>0</v>
      </c>
      <c r="L150" s="22">
        <f t="shared" si="35"/>
        <v>0</v>
      </c>
      <c r="N150" t="str">
        <f t="shared" si="36"/>
        <v>Escludi</v>
      </c>
    </row>
    <row r="151" spans="1:14" ht="15" customHeight="1" thickBot="1" x14ac:dyDescent="0.4">
      <c r="A151" s="19">
        <v>73011</v>
      </c>
      <c r="B151" s="20" t="s">
        <v>48</v>
      </c>
      <c r="C151" s="20" t="s">
        <v>695</v>
      </c>
      <c r="D151" s="20" t="s">
        <v>471</v>
      </c>
      <c r="E151" s="20" t="s">
        <v>696</v>
      </c>
      <c r="F151" s="21">
        <f t="shared" si="30"/>
        <v>0</v>
      </c>
      <c r="G151" s="21">
        <f t="shared" si="31"/>
        <v>0</v>
      </c>
      <c r="H151" s="21">
        <f t="shared" si="37"/>
        <v>0</v>
      </c>
      <c r="I151" s="21">
        <f t="shared" si="32"/>
        <v>0</v>
      </c>
      <c r="J151" s="21">
        <f t="shared" si="33"/>
        <v>0</v>
      </c>
      <c r="K151" s="21">
        <f t="shared" si="34"/>
        <v>0</v>
      </c>
      <c r="L151" s="22">
        <f t="shared" si="35"/>
        <v>0</v>
      </c>
      <c r="N151" t="str">
        <f t="shared" si="36"/>
        <v>Escludi</v>
      </c>
    </row>
    <row r="152" spans="1:14" ht="15" customHeight="1" thickBot="1" x14ac:dyDescent="0.4">
      <c r="A152" s="19">
        <v>73011</v>
      </c>
      <c r="B152" s="20" t="s">
        <v>10</v>
      </c>
      <c r="C152" s="20" t="s">
        <v>697</v>
      </c>
      <c r="D152" s="20" t="s">
        <v>471</v>
      </c>
      <c r="E152" s="20" t="s">
        <v>698</v>
      </c>
      <c r="F152" s="21">
        <f t="shared" si="30"/>
        <v>0</v>
      </c>
      <c r="G152" s="21">
        <f t="shared" si="31"/>
        <v>0</v>
      </c>
      <c r="H152" s="21">
        <f t="shared" si="37"/>
        <v>0</v>
      </c>
      <c r="I152" s="21">
        <f t="shared" si="32"/>
        <v>0</v>
      </c>
      <c r="J152" s="21">
        <f t="shared" si="33"/>
        <v>0</v>
      </c>
      <c r="K152" s="21">
        <f t="shared" si="34"/>
        <v>0</v>
      </c>
      <c r="L152" s="22">
        <f t="shared" si="35"/>
        <v>0</v>
      </c>
      <c r="N152" t="str">
        <f t="shared" si="36"/>
        <v>Escludi</v>
      </c>
    </row>
    <row r="153" spans="1:14" ht="15" customHeight="1" thickBot="1" x14ac:dyDescent="0.4">
      <c r="A153" s="19">
        <v>73011</v>
      </c>
      <c r="B153" s="20" t="s">
        <v>87</v>
      </c>
      <c r="C153" s="20" t="s">
        <v>699</v>
      </c>
      <c r="D153" s="20" t="s">
        <v>471</v>
      </c>
      <c r="E153" s="20" t="s">
        <v>700</v>
      </c>
      <c r="F153" s="21">
        <f t="shared" si="30"/>
        <v>0</v>
      </c>
      <c r="G153" s="21">
        <f t="shared" si="31"/>
        <v>0</v>
      </c>
      <c r="H153" s="21">
        <f t="shared" si="37"/>
        <v>0</v>
      </c>
      <c r="I153" s="21">
        <f t="shared" si="32"/>
        <v>0</v>
      </c>
      <c r="J153" s="21">
        <f t="shared" si="33"/>
        <v>0</v>
      </c>
      <c r="K153" s="21">
        <f t="shared" si="34"/>
        <v>0</v>
      </c>
      <c r="L153" s="22">
        <f t="shared" si="35"/>
        <v>0</v>
      </c>
      <c r="N153" t="str">
        <f t="shared" si="36"/>
        <v>Escludi</v>
      </c>
    </row>
    <row r="154" spans="1:14" ht="15" customHeight="1" thickBot="1" x14ac:dyDescent="0.4">
      <c r="A154" s="19">
        <v>74011</v>
      </c>
      <c r="B154" s="20" t="s">
        <v>80</v>
      </c>
      <c r="C154" s="20" t="s">
        <v>701</v>
      </c>
      <c r="D154" s="20" t="s">
        <v>471</v>
      </c>
      <c r="E154" s="20" t="s">
        <v>702</v>
      </c>
      <c r="F154" s="21">
        <f t="shared" si="30"/>
        <v>0</v>
      </c>
      <c r="G154" s="21">
        <f t="shared" si="31"/>
        <v>0</v>
      </c>
      <c r="H154" s="21">
        <f t="shared" si="37"/>
        <v>0</v>
      </c>
      <c r="I154" s="21">
        <f t="shared" si="32"/>
        <v>0</v>
      </c>
      <c r="J154" s="21">
        <f t="shared" si="33"/>
        <v>0</v>
      </c>
      <c r="K154" s="21">
        <f t="shared" si="34"/>
        <v>0</v>
      </c>
      <c r="L154" s="22">
        <f t="shared" si="35"/>
        <v>0</v>
      </c>
      <c r="N154" t="str">
        <f t="shared" si="36"/>
        <v>Escludi</v>
      </c>
    </row>
    <row r="155" spans="1:14" ht="15" customHeight="1" thickBot="1" x14ac:dyDescent="0.4">
      <c r="A155" s="19">
        <v>74011</v>
      </c>
      <c r="B155" s="20" t="s">
        <v>48</v>
      </c>
      <c r="C155" s="20" t="s">
        <v>703</v>
      </c>
      <c r="D155" s="20" t="s">
        <v>471</v>
      </c>
      <c r="E155" s="20" t="s">
        <v>704</v>
      </c>
      <c r="F155" s="21">
        <f t="shared" si="30"/>
        <v>0</v>
      </c>
      <c r="G155" s="21">
        <f t="shared" si="31"/>
        <v>0</v>
      </c>
      <c r="H155" s="21">
        <f t="shared" si="37"/>
        <v>0</v>
      </c>
      <c r="I155" s="21">
        <f t="shared" si="32"/>
        <v>0</v>
      </c>
      <c r="J155" s="21">
        <f t="shared" si="33"/>
        <v>0</v>
      </c>
      <c r="K155" s="21">
        <f t="shared" si="34"/>
        <v>0</v>
      </c>
      <c r="L155" s="22">
        <f t="shared" si="35"/>
        <v>0</v>
      </c>
      <c r="N155" t="str">
        <f t="shared" si="36"/>
        <v>Escludi</v>
      </c>
    </row>
    <row r="156" spans="1:14" ht="15" customHeight="1" thickBot="1" x14ac:dyDescent="0.4">
      <c r="A156" s="19">
        <v>74011</v>
      </c>
      <c r="B156" s="20" t="s">
        <v>87</v>
      </c>
      <c r="C156" s="20" t="s">
        <v>705</v>
      </c>
      <c r="D156" s="20" t="s">
        <v>471</v>
      </c>
      <c r="E156" s="20" t="s">
        <v>706</v>
      </c>
      <c r="F156" s="21">
        <f t="shared" si="30"/>
        <v>0</v>
      </c>
      <c r="G156" s="21">
        <f t="shared" si="31"/>
        <v>0</v>
      </c>
      <c r="H156" s="21">
        <f t="shared" si="37"/>
        <v>0</v>
      </c>
      <c r="I156" s="21">
        <f t="shared" si="32"/>
        <v>0</v>
      </c>
      <c r="J156" s="21">
        <f t="shared" si="33"/>
        <v>0</v>
      </c>
      <c r="K156" s="21">
        <f t="shared" si="34"/>
        <v>0</v>
      </c>
      <c r="L156" s="22">
        <f t="shared" si="35"/>
        <v>0</v>
      </c>
      <c r="N156" t="str">
        <f t="shared" si="36"/>
        <v>Escludi</v>
      </c>
    </row>
    <row r="157" spans="1:14" ht="15" customHeight="1" thickBot="1" x14ac:dyDescent="0.4">
      <c r="A157" s="19">
        <v>74011</v>
      </c>
      <c r="B157" s="20" t="s">
        <v>60</v>
      </c>
      <c r="C157" s="20" t="s">
        <v>707</v>
      </c>
      <c r="D157" s="20" t="s">
        <v>471</v>
      </c>
      <c r="E157" s="20" t="s">
        <v>708</v>
      </c>
      <c r="F157" s="21">
        <f t="shared" si="30"/>
        <v>0</v>
      </c>
      <c r="G157" s="21">
        <f t="shared" si="31"/>
        <v>0</v>
      </c>
      <c r="H157" s="21">
        <f t="shared" si="37"/>
        <v>0</v>
      </c>
      <c r="I157" s="21">
        <f t="shared" si="32"/>
        <v>0</v>
      </c>
      <c r="J157" s="21">
        <f t="shared" si="33"/>
        <v>0</v>
      </c>
      <c r="K157" s="21">
        <f t="shared" si="34"/>
        <v>0</v>
      </c>
      <c r="L157" s="22">
        <f t="shared" si="35"/>
        <v>0</v>
      </c>
      <c r="N157" t="str">
        <f t="shared" si="36"/>
        <v>Escludi</v>
      </c>
    </row>
    <row r="158" spans="1:14" ht="15" customHeight="1" thickBot="1" x14ac:dyDescent="0.4">
      <c r="A158" s="19">
        <v>74011</v>
      </c>
      <c r="B158" s="20" t="s">
        <v>10</v>
      </c>
      <c r="C158" s="20" t="s">
        <v>709</v>
      </c>
      <c r="D158" s="20" t="s">
        <v>471</v>
      </c>
      <c r="E158" s="20" t="s">
        <v>710</v>
      </c>
      <c r="F158" s="21">
        <f t="shared" si="30"/>
        <v>0</v>
      </c>
      <c r="G158" s="21">
        <f t="shared" si="31"/>
        <v>0</v>
      </c>
      <c r="H158" s="21">
        <f t="shared" si="37"/>
        <v>0</v>
      </c>
      <c r="I158" s="21">
        <f t="shared" si="32"/>
        <v>0</v>
      </c>
      <c r="J158" s="21">
        <f t="shared" si="33"/>
        <v>0</v>
      </c>
      <c r="K158" s="21">
        <f t="shared" si="34"/>
        <v>0</v>
      </c>
      <c r="L158" s="22">
        <f t="shared" si="35"/>
        <v>0</v>
      </c>
      <c r="N158" t="str">
        <f t="shared" si="36"/>
        <v>Escludi</v>
      </c>
    </row>
    <row r="159" spans="1:14" ht="15" customHeight="1" thickBot="1" x14ac:dyDescent="0.4">
      <c r="A159" s="19">
        <v>75011</v>
      </c>
      <c r="B159" s="20" t="s">
        <v>80</v>
      </c>
      <c r="C159" s="20" t="s">
        <v>711</v>
      </c>
      <c r="D159" s="20" t="s">
        <v>471</v>
      </c>
      <c r="E159" s="20" t="s">
        <v>712</v>
      </c>
      <c r="F159" s="21">
        <f t="shared" si="30"/>
        <v>0</v>
      </c>
      <c r="G159" s="21">
        <f t="shared" si="31"/>
        <v>0</v>
      </c>
      <c r="H159" s="21">
        <f t="shared" si="37"/>
        <v>0</v>
      </c>
      <c r="I159" s="21">
        <f t="shared" si="32"/>
        <v>0</v>
      </c>
      <c r="J159" s="21">
        <f t="shared" si="33"/>
        <v>0</v>
      </c>
      <c r="K159" s="21">
        <f t="shared" si="34"/>
        <v>0</v>
      </c>
      <c r="L159" s="22">
        <f t="shared" si="35"/>
        <v>0</v>
      </c>
      <c r="N159" t="str">
        <f t="shared" si="36"/>
        <v>Escludi</v>
      </c>
    </row>
    <row r="160" spans="1:14" ht="15" customHeight="1" thickBot="1" x14ac:dyDescent="0.4">
      <c r="A160" s="19">
        <v>75011</v>
      </c>
      <c r="B160" s="20" t="s">
        <v>48</v>
      </c>
      <c r="C160" s="20" t="s">
        <v>713</v>
      </c>
      <c r="D160" s="20" t="s">
        <v>471</v>
      </c>
      <c r="E160" s="20" t="s">
        <v>714</v>
      </c>
      <c r="F160" s="21">
        <f t="shared" si="30"/>
        <v>0</v>
      </c>
      <c r="G160" s="21">
        <f t="shared" si="31"/>
        <v>0</v>
      </c>
      <c r="H160" s="21">
        <f t="shared" si="37"/>
        <v>0</v>
      </c>
      <c r="I160" s="21">
        <f t="shared" si="32"/>
        <v>0</v>
      </c>
      <c r="J160" s="21">
        <f t="shared" si="33"/>
        <v>0</v>
      </c>
      <c r="K160" s="21">
        <f t="shared" si="34"/>
        <v>0</v>
      </c>
      <c r="L160" s="22">
        <f t="shared" si="35"/>
        <v>0</v>
      </c>
      <c r="N160" t="str">
        <f t="shared" si="36"/>
        <v>Escludi</v>
      </c>
    </row>
    <row r="161" spans="1:14" ht="15" customHeight="1" thickBot="1" x14ac:dyDescent="0.4">
      <c r="A161" s="19">
        <v>75011</v>
      </c>
      <c r="B161" s="20" t="s">
        <v>60</v>
      </c>
      <c r="C161" s="20" t="s">
        <v>715</v>
      </c>
      <c r="D161" s="20" t="s">
        <v>471</v>
      </c>
      <c r="E161" s="20" t="s">
        <v>716</v>
      </c>
      <c r="F161" s="21">
        <f t="shared" si="30"/>
        <v>0</v>
      </c>
      <c r="G161" s="21">
        <f t="shared" si="31"/>
        <v>0</v>
      </c>
      <c r="H161" s="21">
        <f t="shared" si="37"/>
        <v>0</v>
      </c>
      <c r="I161" s="21">
        <f t="shared" si="32"/>
        <v>0</v>
      </c>
      <c r="J161" s="21">
        <f t="shared" si="33"/>
        <v>0</v>
      </c>
      <c r="K161" s="21">
        <f t="shared" si="34"/>
        <v>0</v>
      </c>
      <c r="L161" s="22">
        <f t="shared" si="35"/>
        <v>0</v>
      </c>
      <c r="N161" t="str">
        <f t="shared" si="36"/>
        <v>Escludi</v>
      </c>
    </row>
    <row r="162" spans="1:14" ht="15" customHeight="1" thickBot="1" x14ac:dyDescent="0.4">
      <c r="A162" s="19">
        <v>75011</v>
      </c>
      <c r="B162" s="20" t="s">
        <v>87</v>
      </c>
      <c r="C162" s="20" t="s">
        <v>717</v>
      </c>
      <c r="D162" s="20" t="s">
        <v>471</v>
      </c>
      <c r="E162" s="20" t="s">
        <v>718</v>
      </c>
      <c r="F162" s="21">
        <f t="shared" si="30"/>
        <v>0</v>
      </c>
      <c r="G162" s="21">
        <f t="shared" si="31"/>
        <v>0</v>
      </c>
      <c r="H162" s="21">
        <f t="shared" si="37"/>
        <v>0</v>
      </c>
      <c r="I162" s="21">
        <f t="shared" si="32"/>
        <v>0</v>
      </c>
      <c r="J162" s="21">
        <f t="shared" si="33"/>
        <v>0</v>
      </c>
      <c r="K162" s="21">
        <f t="shared" si="34"/>
        <v>0</v>
      </c>
      <c r="L162" s="22">
        <f t="shared" si="35"/>
        <v>0</v>
      </c>
      <c r="N162" t="str">
        <f t="shared" si="36"/>
        <v>Escludi</v>
      </c>
    </row>
    <row r="163" spans="1:14" ht="15" customHeight="1" thickBot="1" x14ac:dyDescent="0.4">
      <c r="A163" s="19">
        <v>75011</v>
      </c>
      <c r="B163" s="20" t="s">
        <v>10</v>
      </c>
      <c r="C163" s="20" t="s">
        <v>719</v>
      </c>
      <c r="D163" s="20" t="s">
        <v>471</v>
      </c>
      <c r="E163" s="20" t="s">
        <v>720</v>
      </c>
      <c r="F163" s="21">
        <f t="shared" si="30"/>
        <v>0</v>
      </c>
      <c r="G163" s="21">
        <f t="shared" si="31"/>
        <v>0</v>
      </c>
      <c r="H163" s="21">
        <f t="shared" si="37"/>
        <v>0</v>
      </c>
      <c r="I163" s="21">
        <f t="shared" si="32"/>
        <v>0</v>
      </c>
      <c r="J163" s="21">
        <f t="shared" si="33"/>
        <v>0</v>
      </c>
      <c r="K163" s="21">
        <f t="shared" si="34"/>
        <v>0</v>
      </c>
      <c r="L163" s="22">
        <f t="shared" si="35"/>
        <v>0</v>
      </c>
      <c r="N163" t="str">
        <f t="shared" si="36"/>
        <v>Escludi</v>
      </c>
    </row>
    <row r="164" spans="1:14" ht="15" customHeight="1" thickBot="1" x14ac:dyDescent="0.4">
      <c r="A164" s="19">
        <v>76011</v>
      </c>
      <c r="B164" s="20" t="s">
        <v>80</v>
      </c>
      <c r="C164" s="20" t="s">
        <v>721</v>
      </c>
      <c r="D164" s="20" t="s">
        <v>471</v>
      </c>
      <c r="E164" s="20" t="s">
        <v>722</v>
      </c>
      <c r="F164" s="21">
        <f t="shared" si="30"/>
        <v>0</v>
      </c>
      <c r="G164" s="21">
        <f t="shared" si="31"/>
        <v>0</v>
      </c>
      <c r="H164" s="21">
        <f t="shared" si="37"/>
        <v>0</v>
      </c>
      <c r="I164" s="21">
        <f t="shared" si="32"/>
        <v>0</v>
      </c>
      <c r="J164" s="21">
        <f t="shared" si="33"/>
        <v>0</v>
      </c>
      <c r="K164" s="21">
        <f t="shared" si="34"/>
        <v>0</v>
      </c>
      <c r="L164" s="22">
        <f t="shared" si="35"/>
        <v>0</v>
      </c>
      <c r="N164" t="str">
        <f t="shared" si="36"/>
        <v>Escludi</v>
      </c>
    </row>
    <row r="165" spans="1:14" ht="15" customHeight="1" thickBot="1" x14ac:dyDescent="0.4">
      <c r="A165" s="19">
        <v>76011</v>
      </c>
      <c r="B165" s="20" t="s">
        <v>48</v>
      </c>
      <c r="C165" s="20" t="s">
        <v>723</v>
      </c>
      <c r="D165" s="20" t="s">
        <v>471</v>
      </c>
      <c r="E165" s="20" t="s">
        <v>724</v>
      </c>
      <c r="F165" s="21">
        <f t="shared" si="30"/>
        <v>0</v>
      </c>
      <c r="G165" s="21">
        <f t="shared" si="31"/>
        <v>0</v>
      </c>
      <c r="H165" s="21">
        <f t="shared" si="37"/>
        <v>0</v>
      </c>
      <c r="I165" s="21">
        <f t="shared" si="32"/>
        <v>0</v>
      </c>
      <c r="J165" s="21">
        <f t="shared" si="33"/>
        <v>0</v>
      </c>
      <c r="K165" s="21">
        <f t="shared" si="34"/>
        <v>0</v>
      </c>
      <c r="L165" s="22">
        <f t="shared" si="35"/>
        <v>0</v>
      </c>
      <c r="N165" t="str">
        <f t="shared" si="36"/>
        <v>Escludi</v>
      </c>
    </row>
    <row r="166" spans="1:14" ht="15" customHeight="1" thickBot="1" x14ac:dyDescent="0.4">
      <c r="A166" s="19">
        <v>76011</v>
      </c>
      <c r="B166" s="20" t="s">
        <v>10</v>
      </c>
      <c r="C166" s="20" t="s">
        <v>725</v>
      </c>
      <c r="D166" s="20" t="s">
        <v>471</v>
      </c>
      <c r="E166" s="20" t="s">
        <v>726</v>
      </c>
      <c r="F166" s="21">
        <f t="shared" si="30"/>
        <v>0</v>
      </c>
      <c r="G166" s="21">
        <f t="shared" si="31"/>
        <v>0</v>
      </c>
      <c r="H166" s="21">
        <f t="shared" si="37"/>
        <v>0</v>
      </c>
      <c r="I166" s="21">
        <f t="shared" si="32"/>
        <v>0</v>
      </c>
      <c r="J166" s="21">
        <f t="shared" si="33"/>
        <v>0</v>
      </c>
      <c r="K166" s="21">
        <f t="shared" si="34"/>
        <v>0</v>
      </c>
      <c r="L166" s="22">
        <f t="shared" si="35"/>
        <v>0</v>
      </c>
      <c r="N166" t="str">
        <f t="shared" si="36"/>
        <v>Escludi</v>
      </c>
    </row>
    <row r="167" spans="1:14" ht="15" customHeight="1" thickBot="1" x14ac:dyDescent="0.4">
      <c r="A167" s="19">
        <v>77011</v>
      </c>
      <c r="B167" s="20" t="s">
        <v>80</v>
      </c>
      <c r="C167" s="20" t="s">
        <v>727</v>
      </c>
      <c r="D167" s="20" t="s">
        <v>471</v>
      </c>
      <c r="E167" s="20" t="s">
        <v>728</v>
      </c>
      <c r="F167" s="21">
        <f t="shared" si="30"/>
        <v>0</v>
      </c>
      <c r="G167" s="21">
        <f t="shared" si="31"/>
        <v>0</v>
      </c>
      <c r="H167" s="21">
        <f t="shared" si="37"/>
        <v>0</v>
      </c>
      <c r="I167" s="21">
        <f t="shared" si="32"/>
        <v>0</v>
      </c>
      <c r="J167" s="21">
        <f t="shared" si="33"/>
        <v>0</v>
      </c>
      <c r="K167" s="21">
        <f t="shared" si="34"/>
        <v>0</v>
      </c>
      <c r="L167" s="22">
        <f t="shared" si="35"/>
        <v>0</v>
      </c>
      <c r="N167" t="str">
        <f t="shared" si="36"/>
        <v>Escludi</v>
      </c>
    </row>
    <row r="168" spans="1:14" ht="15" customHeight="1" thickBot="1" x14ac:dyDescent="0.4">
      <c r="A168" s="19">
        <v>77011</v>
      </c>
      <c r="B168" s="20" t="s">
        <v>48</v>
      </c>
      <c r="C168" s="20" t="s">
        <v>729</v>
      </c>
      <c r="D168" s="20" t="s">
        <v>471</v>
      </c>
      <c r="E168" s="20" t="s">
        <v>730</v>
      </c>
      <c r="F168" s="21">
        <f t="shared" ref="F168:F203" si="38">IFERROR(GetAccountRealBaseAmount($F$6,$A168,$B168,$F$5),0)</f>
        <v>0</v>
      </c>
      <c r="G168" s="21">
        <f t="shared" ref="G168:G203" si="39">IFERROR(GetAccountRealBaseAmount($G$6,$A168,$B168,$G$5),0)</f>
        <v>0</v>
      </c>
      <c r="H168" s="21">
        <f t="shared" si="37"/>
        <v>0</v>
      </c>
      <c r="I168" s="21">
        <f t="shared" ref="I168:I203" si="40">IFERROR(GetAccountRealBaseAmount($I$6,$A168,$B168,$I$5),0)</f>
        <v>0</v>
      </c>
      <c r="J168" s="21">
        <f t="shared" ref="J168:J203" si="41">IFERROR(GetAccountRealBaseAmount($J$6,$A168,$B168,$J$5),0)</f>
        <v>0</v>
      </c>
      <c r="K168" s="21">
        <f t="shared" ref="K168:K203" si="42">IFERROR(GetAccountRealBaseAmount($K$6,$A168,$B168,$K$5),0)</f>
        <v>0</v>
      </c>
      <c r="L168" s="22">
        <f t="shared" ref="L168:L199" si="43">+G168+F168+H168+I168+J168+K168</f>
        <v>0</v>
      </c>
      <c r="N168" t="str">
        <f t="shared" ref="N168:N203" si="44">IF(L168=0,"Escludi","Includi")</f>
        <v>Escludi</v>
      </c>
    </row>
    <row r="169" spans="1:14" ht="15" customHeight="1" thickBot="1" x14ac:dyDescent="0.4">
      <c r="A169" s="19">
        <v>77011</v>
      </c>
      <c r="B169" s="20" t="s">
        <v>10</v>
      </c>
      <c r="C169" s="20" t="s">
        <v>731</v>
      </c>
      <c r="D169" s="20" t="s">
        <v>471</v>
      </c>
      <c r="E169" s="20" t="s">
        <v>732</v>
      </c>
      <c r="F169" s="21">
        <f t="shared" si="38"/>
        <v>0</v>
      </c>
      <c r="G169" s="21">
        <f t="shared" si="39"/>
        <v>0</v>
      </c>
      <c r="H169" s="21">
        <f t="shared" si="37"/>
        <v>0</v>
      </c>
      <c r="I169" s="21">
        <f t="shared" si="40"/>
        <v>0</v>
      </c>
      <c r="J169" s="21">
        <f t="shared" si="41"/>
        <v>0</v>
      </c>
      <c r="K169" s="21">
        <f t="shared" si="42"/>
        <v>0</v>
      </c>
      <c r="L169" s="22">
        <f t="shared" si="43"/>
        <v>0</v>
      </c>
      <c r="N169" t="str">
        <f t="shared" si="44"/>
        <v>Escludi</v>
      </c>
    </row>
    <row r="170" spans="1:14" ht="15" customHeight="1" thickBot="1" x14ac:dyDescent="0.4">
      <c r="A170" s="19">
        <v>77011</v>
      </c>
      <c r="B170" s="20" t="s">
        <v>60</v>
      </c>
      <c r="C170" s="20" t="s">
        <v>733</v>
      </c>
      <c r="D170" s="20" t="s">
        <v>471</v>
      </c>
      <c r="E170" s="20" t="s">
        <v>734</v>
      </c>
      <c r="F170" s="21">
        <f t="shared" si="38"/>
        <v>0</v>
      </c>
      <c r="G170" s="21">
        <f t="shared" si="39"/>
        <v>0</v>
      </c>
      <c r="H170" s="21">
        <f t="shared" si="37"/>
        <v>0</v>
      </c>
      <c r="I170" s="21">
        <f t="shared" si="40"/>
        <v>0</v>
      </c>
      <c r="J170" s="21">
        <f t="shared" si="41"/>
        <v>0</v>
      </c>
      <c r="K170" s="21">
        <f t="shared" si="42"/>
        <v>0</v>
      </c>
      <c r="L170" s="22">
        <f t="shared" si="43"/>
        <v>0</v>
      </c>
      <c r="N170" t="str">
        <f t="shared" si="44"/>
        <v>Escludi</v>
      </c>
    </row>
    <row r="171" spans="1:14" ht="15" customHeight="1" thickBot="1" x14ac:dyDescent="0.4">
      <c r="A171" s="19">
        <v>78011</v>
      </c>
      <c r="B171" s="20" t="s">
        <v>80</v>
      </c>
      <c r="C171" s="20" t="s">
        <v>735</v>
      </c>
      <c r="D171" s="20" t="s">
        <v>471</v>
      </c>
      <c r="E171" s="20" t="s">
        <v>736</v>
      </c>
      <c r="F171" s="21">
        <f t="shared" si="38"/>
        <v>0</v>
      </c>
      <c r="G171" s="21">
        <f t="shared" si="39"/>
        <v>0</v>
      </c>
      <c r="H171" s="21">
        <f t="shared" si="37"/>
        <v>0</v>
      </c>
      <c r="I171" s="21">
        <f t="shared" si="40"/>
        <v>0</v>
      </c>
      <c r="J171" s="21">
        <f t="shared" si="41"/>
        <v>0</v>
      </c>
      <c r="K171" s="21">
        <f t="shared" si="42"/>
        <v>0</v>
      </c>
      <c r="L171" s="22">
        <f t="shared" si="43"/>
        <v>0</v>
      </c>
      <c r="N171" t="str">
        <f t="shared" si="44"/>
        <v>Escludi</v>
      </c>
    </row>
    <row r="172" spans="1:14" ht="15" customHeight="1" thickBot="1" x14ac:dyDescent="0.4">
      <c r="A172" s="19">
        <v>79011</v>
      </c>
      <c r="B172" s="20" t="s">
        <v>10</v>
      </c>
      <c r="C172" s="20" t="s">
        <v>737</v>
      </c>
      <c r="D172" s="20" t="s">
        <v>471</v>
      </c>
      <c r="E172" s="20" t="s">
        <v>738</v>
      </c>
      <c r="F172" s="21">
        <f t="shared" si="38"/>
        <v>0</v>
      </c>
      <c r="G172" s="21">
        <f t="shared" si="39"/>
        <v>0</v>
      </c>
      <c r="H172" s="21">
        <f t="shared" si="37"/>
        <v>75553.66</v>
      </c>
      <c r="I172" s="21">
        <f t="shared" si="40"/>
        <v>0</v>
      </c>
      <c r="J172" s="21">
        <f t="shared" si="41"/>
        <v>0</v>
      </c>
      <c r="K172" s="21">
        <f t="shared" si="42"/>
        <v>0</v>
      </c>
      <c r="L172" s="22">
        <f t="shared" si="43"/>
        <v>75553.66</v>
      </c>
      <c r="N172" t="str">
        <f t="shared" si="44"/>
        <v>Includi</v>
      </c>
    </row>
    <row r="173" spans="1:14" ht="15" customHeight="1" thickBot="1" x14ac:dyDescent="0.4">
      <c r="A173" s="19">
        <v>79021</v>
      </c>
      <c r="B173" s="20" t="s">
        <v>10</v>
      </c>
      <c r="C173" s="20" t="s">
        <v>739</v>
      </c>
      <c r="D173" s="20" t="s">
        <v>471</v>
      </c>
      <c r="E173" s="20" t="s">
        <v>740</v>
      </c>
      <c r="F173" s="21">
        <f t="shared" si="38"/>
        <v>0</v>
      </c>
      <c r="G173" s="21">
        <f t="shared" si="39"/>
        <v>0</v>
      </c>
      <c r="H173" s="21">
        <f t="shared" si="37"/>
        <v>0</v>
      </c>
      <c r="I173" s="21">
        <f t="shared" si="40"/>
        <v>0</v>
      </c>
      <c r="J173" s="21">
        <f t="shared" si="41"/>
        <v>0</v>
      </c>
      <c r="K173" s="21">
        <f t="shared" si="42"/>
        <v>0</v>
      </c>
      <c r="L173" s="22">
        <f t="shared" si="43"/>
        <v>0</v>
      </c>
      <c r="N173" t="str">
        <f t="shared" si="44"/>
        <v>Escludi</v>
      </c>
    </row>
    <row r="174" spans="1:14" ht="15" customHeight="1" thickBot="1" x14ac:dyDescent="0.4">
      <c r="A174" s="19">
        <v>79022</v>
      </c>
      <c r="B174" s="20" t="s">
        <v>10</v>
      </c>
      <c r="C174" s="20" t="s">
        <v>741</v>
      </c>
      <c r="D174" s="20" t="s">
        <v>471</v>
      </c>
      <c r="E174" s="20" t="s">
        <v>742</v>
      </c>
      <c r="F174" s="21">
        <f t="shared" si="38"/>
        <v>0</v>
      </c>
      <c r="G174" s="21">
        <f t="shared" si="39"/>
        <v>0</v>
      </c>
      <c r="H174" s="21">
        <f t="shared" si="37"/>
        <v>0</v>
      </c>
      <c r="I174" s="21">
        <f t="shared" si="40"/>
        <v>0</v>
      </c>
      <c r="J174" s="21">
        <f t="shared" si="41"/>
        <v>0</v>
      </c>
      <c r="K174" s="21">
        <f t="shared" si="42"/>
        <v>0</v>
      </c>
      <c r="L174" s="22">
        <f t="shared" si="43"/>
        <v>0</v>
      </c>
      <c r="N174" t="str">
        <f t="shared" si="44"/>
        <v>Escludi</v>
      </c>
    </row>
    <row r="175" spans="1:14" ht="15" customHeight="1" thickBot="1" x14ac:dyDescent="0.4">
      <c r="A175" s="19">
        <v>80011</v>
      </c>
      <c r="B175" s="20" t="s">
        <v>48</v>
      </c>
      <c r="C175" s="20" t="s">
        <v>743</v>
      </c>
      <c r="D175" s="20" t="s">
        <v>454</v>
      </c>
      <c r="E175" s="20" t="s">
        <v>744</v>
      </c>
      <c r="F175" s="21">
        <f t="shared" si="38"/>
        <v>0</v>
      </c>
      <c r="G175" s="21">
        <f t="shared" si="39"/>
        <v>0</v>
      </c>
      <c r="H175" s="21">
        <f t="shared" si="37"/>
        <v>-3610919.24</v>
      </c>
      <c r="I175" s="21">
        <f t="shared" si="40"/>
        <v>0</v>
      </c>
      <c r="J175" s="21">
        <f t="shared" si="41"/>
        <v>0</v>
      </c>
      <c r="K175" s="21">
        <f t="shared" si="42"/>
        <v>0</v>
      </c>
      <c r="L175" s="22">
        <f t="shared" si="43"/>
        <v>-3610919.24</v>
      </c>
      <c r="N175" t="str">
        <f t="shared" si="44"/>
        <v>Includi</v>
      </c>
    </row>
    <row r="176" spans="1:14" ht="15" customHeight="1" thickBot="1" x14ac:dyDescent="0.4">
      <c r="A176" s="19">
        <v>80011</v>
      </c>
      <c r="B176" s="20" t="s">
        <v>87</v>
      </c>
      <c r="C176" s="20" t="s">
        <v>745</v>
      </c>
      <c r="D176" s="20" t="s">
        <v>454</v>
      </c>
      <c r="E176" s="20" t="s">
        <v>746</v>
      </c>
      <c r="F176" s="21">
        <f t="shared" si="38"/>
        <v>0</v>
      </c>
      <c r="G176" s="21">
        <f t="shared" si="39"/>
        <v>0</v>
      </c>
      <c r="H176" s="21">
        <f t="shared" si="37"/>
        <v>0</v>
      </c>
      <c r="I176" s="21">
        <f t="shared" si="40"/>
        <v>0</v>
      </c>
      <c r="J176" s="21">
        <f t="shared" si="41"/>
        <v>0</v>
      </c>
      <c r="K176" s="21">
        <f t="shared" si="42"/>
        <v>0</v>
      </c>
      <c r="L176" s="22">
        <f t="shared" si="43"/>
        <v>0</v>
      </c>
      <c r="N176" t="str">
        <f t="shared" si="44"/>
        <v>Escludi</v>
      </c>
    </row>
    <row r="177" spans="1:14" ht="15" customHeight="1" thickBot="1" x14ac:dyDescent="0.4">
      <c r="A177" s="19">
        <v>80011</v>
      </c>
      <c r="B177" s="20" t="s">
        <v>10</v>
      </c>
      <c r="C177" s="20" t="s">
        <v>747</v>
      </c>
      <c r="D177" s="20" t="s">
        <v>454</v>
      </c>
      <c r="E177" s="20" t="s">
        <v>748</v>
      </c>
      <c r="F177" s="21">
        <f t="shared" si="38"/>
        <v>0</v>
      </c>
      <c r="G177" s="21">
        <f t="shared" si="39"/>
        <v>0</v>
      </c>
      <c r="H177" s="21">
        <f t="shared" si="37"/>
        <v>-619902703.76999998</v>
      </c>
      <c r="I177" s="21">
        <f t="shared" si="40"/>
        <v>0</v>
      </c>
      <c r="J177" s="21">
        <f t="shared" si="41"/>
        <v>0</v>
      </c>
      <c r="K177" s="21">
        <f t="shared" si="42"/>
        <v>0</v>
      </c>
      <c r="L177" s="22">
        <f t="shared" si="43"/>
        <v>-619902703.76999998</v>
      </c>
      <c r="N177" t="str">
        <f t="shared" si="44"/>
        <v>Includi</v>
      </c>
    </row>
    <row r="178" spans="1:14" ht="15" customHeight="1" thickBot="1" x14ac:dyDescent="0.4">
      <c r="A178" s="19">
        <v>80021</v>
      </c>
      <c r="B178" s="20" t="s">
        <v>48</v>
      </c>
      <c r="C178" s="20" t="s">
        <v>749</v>
      </c>
      <c r="D178" s="20" t="s">
        <v>454</v>
      </c>
      <c r="E178" s="20" t="s">
        <v>750</v>
      </c>
      <c r="F178" s="21">
        <f t="shared" si="38"/>
        <v>0</v>
      </c>
      <c r="G178" s="21">
        <f t="shared" si="39"/>
        <v>0</v>
      </c>
      <c r="H178" s="21">
        <f t="shared" si="37"/>
        <v>0</v>
      </c>
      <c r="I178" s="21">
        <f t="shared" si="40"/>
        <v>0</v>
      </c>
      <c r="J178" s="21">
        <f t="shared" si="41"/>
        <v>0</v>
      </c>
      <c r="K178" s="21">
        <f t="shared" si="42"/>
        <v>0</v>
      </c>
      <c r="L178" s="22">
        <f t="shared" si="43"/>
        <v>0</v>
      </c>
      <c r="N178" t="str">
        <f t="shared" si="44"/>
        <v>Escludi</v>
      </c>
    </row>
    <row r="179" spans="1:14" ht="15" customHeight="1" thickBot="1" x14ac:dyDescent="0.4">
      <c r="A179" s="19">
        <v>80021</v>
      </c>
      <c r="B179" s="20" t="s">
        <v>87</v>
      </c>
      <c r="C179" s="20" t="s">
        <v>751</v>
      </c>
      <c r="D179" s="20" t="s">
        <v>454</v>
      </c>
      <c r="E179" s="20" t="s">
        <v>750</v>
      </c>
      <c r="F179" s="21">
        <f t="shared" si="38"/>
        <v>0</v>
      </c>
      <c r="G179" s="21">
        <f t="shared" si="39"/>
        <v>0</v>
      </c>
      <c r="H179" s="21">
        <f t="shared" si="37"/>
        <v>0</v>
      </c>
      <c r="I179" s="21">
        <f t="shared" si="40"/>
        <v>0</v>
      </c>
      <c r="J179" s="21">
        <f t="shared" si="41"/>
        <v>0</v>
      </c>
      <c r="K179" s="21">
        <f t="shared" si="42"/>
        <v>0</v>
      </c>
      <c r="L179" s="22">
        <f t="shared" si="43"/>
        <v>0</v>
      </c>
      <c r="N179" t="str">
        <f t="shared" si="44"/>
        <v>Escludi</v>
      </c>
    </row>
    <row r="180" spans="1:14" ht="15" customHeight="1" thickBot="1" x14ac:dyDescent="0.4">
      <c r="A180" s="19">
        <v>80021</v>
      </c>
      <c r="B180" s="20" t="s">
        <v>10</v>
      </c>
      <c r="C180" s="20" t="s">
        <v>752</v>
      </c>
      <c r="D180" s="20" t="s">
        <v>454</v>
      </c>
      <c r="E180" s="20" t="s">
        <v>750</v>
      </c>
      <c r="F180" s="21">
        <f t="shared" si="38"/>
        <v>0</v>
      </c>
      <c r="G180" s="21">
        <f t="shared" si="39"/>
        <v>0</v>
      </c>
      <c r="H180" s="21">
        <f t="shared" si="37"/>
        <v>0</v>
      </c>
      <c r="I180" s="21">
        <f t="shared" si="40"/>
        <v>0</v>
      </c>
      <c r="J180" s="21">
        <f t="shared" si="41"/>
        <v>0</v>
      </c>
      <c r="K180" s="21">
        <f t="shared" si="42"/>
        <v>0</v>
      </c>
      <c r="L180" s="22">
        <f t="shared" si="43"/>
        <v>0</v>
      </c>
      <c r="N180" t="str">
        <f t="shared" si="44"/>
        <v>Escludi</v>
      </c>
    </row>
    <row r="181" spans="1:14" ht="15" customHeight="1" thickBot="1" x14ac:dyDescent="0.4">
      <c r="A181" s="19">
        <v>81019</v>
      </c>
      <c r="B181" s="20" t="s">
        <v>80</v>
      </c>
      <c r="C181" s="20" t="s">
        <v>753</v>
      </c>
      <c r="D181" s="20" t="s">
        <v>454</v>
      </c>
      <c r="E181" s="20" t="s">
        <v>754</v>
      </c>
      <c r="F181" s="21">
        <f t="shared" si="38"/>
        <v>0</v>
      </c>
      <c r="G181" s="21">
        <f t="shared" si="39"/>
        <v>0</v>
      </c>
      <c r="H181" s="21">
        <f t="shared" si="37"/>
        <v>0</v>
      </c>
      <c r="I181" s="21">
        <f t="shared" si="40"/>
        <v>0</v>
      </c>
      <c r="J181" s="21">
        <f t="shared" si="41"/>
        <v>0</v>
      </c>
      <c r="K181" s="21">
        <f t="shared" si="42"/>
        <v>0</v>
      </c>
      <c r="L181" s="22">
        <f t="shared" si="43"/>
        <v>0</v>
      </c>
      <c r="N181" t="str">
        <f t="shared" si="44"/>
        <v>Escludi</v>
      </c>
    </row>
    <row r="182" spans="1:14" ht="15" customHeight="1" thickBot="1" x14ac:dyDescent="0.4">
      <c r="A182" s="19">
        <v>81019</v>
      </c>
      <c r="B182" s="20" t="s">
        <v>10</v>
      </c>
      <c r="C182" s="20" t="s">
        <v>755</v>
      </c>
      <c r="D182" s="20" t="s">
        <v>454</v>
      </c>
      <c r="E182" s="20" t="s">
        <v>756</v>
      </c>
      <c r="F182" s="21">
        <f t="shared" si="38"/>
        <v>0</v>
      </c>
      <c r="G182" s="21">
        <f t="shared" si="39"/>
        <v>0</v>
      </c>
      <c r="H182" s="21">
        <f t="shared" si="37"/>
        <v>0</v>
      </c>
      <c r="I182" s="21">
        <f t="shared" si="40"/>
        <v>0</v>
      </c>
      <c r="J182" s="21">
        <f t="shared" si="41"/>
        <v>0</v>
      </c>
      <c r="K182" s="21">
        <f t="shared" si="42"/>
        <v>0</v>
      </c>
      <c r="L182" s="22">
        <f t="shared" si="43"/>
        <v>0</v>
      </c>
      <c r="N182" t="str">
        <f t="shared" si="44"/>
        <v>Escludi</v>
      </c>
    </row>
    <row r="183" spans="1:14" ht="15" customHeight="1" thickBot="1" x14ac:dyDescent="0.4">
      <c r="A183" s="19">
        <v>82011</v>
      </c>
      <c r="B183" s="20" t="s">
        <v>48</v>
      </c>
      <c r="C183" s="20" t="s">
        <v>757</v>
      </c>
      <c r="D183" s="20" t="s">
        <v>454</v>
      </c>
      <c r="E183" s="20" t="s">
        <v>758</v>
      </c>
      <c r="F183" s="21">
        <f t="shared" si="38"/>
        <v>0</v>
      </c>
      <c r="G183" s="21">
        <f t="shared" si="39"/>
        <v>0</v>
      </c>
      <c r="H183" s="21">
        <f t="shared" si="37"/>
        <v>0</v>
      </c>
      <c r="I183" s="21">
        <f t="shared" si="40"/>
        <v>0</v>
      </c>
      <c r="J183" s="21">
        <f t="shared" si="41"/>
        <v>0</v>
      </c>
      <c r="K183" s="21">
        <f t="shared" si="42"/>
        <v>0</v>
      </c>
      <c r="L183" s="22">
        <f t="shared" si="43"/>
        <v>0</v>
      </c>
      <c r="N183" t="str">
        <f t="shared" si="44"/>
        <v>Escludi</v>
      </c>
    </row>
    <row r="184" spans="1:14" ht="15" customHeight="1" thickBot="1" x14ac:dyDescent="0.4">
      <c r="A184" s="19">
        <v>82011</v>
      </c>
      <c r="B184" s="20" t="s">
        <v>87</v>
      </c>
      <c r="C184" s="20" t="s">
        <v>759</v>
      </c>
      <c r="D184" s="20" t="s">
        <v>454</v>
      </c>
      <c r="E184" s="20" t="s">
        <v>760</v>
      </c>
      <c r="F184" s="21">
        <f t="shared" si="38"/>
        <v>0</v>
      </c>
      <c r="G184" s="21">
        <f t="shared" si="39"/>
        <v>0</v>
      </c>
      <c r="H184" s="21">
        <f t="shared" si="37"/>
        <v>0</v>
      </c>
      <c r="I184" s="21">
        <f t="shared" si="40"/>
        <v>0</v>
      </c>
      <c r="J184" s="21">
        <f t="shared" si="41"/>
        <v>0</v>
      </c>
      <c r="K184" s="21">
        <f t="shared" si="42"/>
        <v>0</v>
      </c>
      <c r="L184" s="22">
        <f t="shared" si="43"/>
        <v>0</v>
      </c>
      <c r="N184" t="str">
        <f t="shared" si="44"/>
        <v>Escludi</v>
      </c>
    </row>
    <row r="185" spans="1:14" ht="15" customHeight="1" thickBot="1" x14ac:dyDescent="0.4">
      <c r="A185" s="19">
        <v>82011</v>
      </c>
      <c r="B185" s="20" t="s">
        <v>10</v>
      </c>
      <c r="C185" s="20" t="s">
        <v>761</v>
      </c>
      <c r="D185" s="20" t="s">
        <v>454</v>
      </c>
      <c r="E185" s="20" t="s">
        <v>762</v>
      </c>
      <c r="F185" s="21">
        <f t="shared" si="38"/>
        <v>0</v>
      </c>
      <c r="G185" s="21">
        <f t="shared" si="39"/>
        <v>0</v>
      </c>
      <c r="H185" s="21">
        <f t="shared" si="37"/>
        <v>0</v>
      </c>
      <c r="I185" s="21">
        <f t="shared" si="40"/>
        <v>0</v>
      </c>
      <c r="J185" s="21">
        <f t="shared" si="41"/>
        <v>0</v>
      </c>
      <c r="K185" s="21">
        <f t="shared" si="42"/>
        <v>0</v>
      </c>
      <c r="L185" s="22">
        <f t="shared" si="43"/>
        <v>0</v>
      </c>
      <c r="N185" t="str">
        <f t="shared" si="44"/>
        <v>Escludi</v>
      </c>
    </row>
    <row r="186" spans="1:14" ht="15" customHeight="1" thickBot="1" x14ac:dyDescent="0.4">
      <c r="A186" s="19">
        <v>82011</v>
      </c>
      <c r="B186" s="20" t="s">
        <v>80</v>
      </c>
      <c r="C186" s="20" t="s">
        <v>763</v>
      </c>
      <c r="D186" s="20" t="s">
        <v>454</v>
      </c>
      <c r="E186" s="20" t="s">
        <v>762</v>
      </c>
      <c r="F186" s="21">
        <f t="shared" si="38"/>
        <v>0</v>
      </c>
      <c r="G186" s="21">
        <f t="shared" si="39"/>
        <v>0</v>
      </c>
      <c r="H186" s="21">
        <f t="shared" si="37"/>
        <v>0</v>
      </c>
      <c r="I186" s="21">
        <f t="shared" si="40"/>
        <v>0</v>
      </c>
      <c r="J186" s="21">
        <f t="shared" si="41"/>
        <v>0</v>
      </c>
      <c r="K186" s="21">
        <f t="shared" si="42"/>
        <v>0</v>
      </c>
      <c r="L186" s="22">
        <f t="shared" si="43"/>
        <v>0</v>
      </c>
      <c r="N186" t="str">
        <f t="shared" si="44"/>
        <v>Escludi</v>
      </c>
    </row>
    <row r="187" spans="1:14" ht="15" customHeight="1" thickBot="1" x14ac:dyDescent="0.4">
      <c r="A187" s="19">
        <v>82011</v>
      </c>
      <c r="B187" s="20" t="s">
        <v>60</v>
      </c>
      <c r="C187" s="20" t="s">
        <v>764</v>
      </c>
      <c r="D187" s="20" t="s">
        <v>454</v>
      </c>
      <c r="E187" s="20" t="s">
        <v>762</v>
      </c>
      <c r="F187" s="21">
        <f t="shared" si="38"/>
        <v>0</v>
      </c>
      <c r="G187" s="21">
        <f t="shared" si="39"/>
        <v>0</v>
      </c>
      <c r="H187" s="21">
        <f t="shared" si="37"/>
        <v>0</v>
      </c>
      <c r="I187" s="21">
        <f t="shared" si="40"/>
        <v>0</v>
      </c>
      <c r="J187" s="21">
        <f t="shared" si="41"/>
        <v>0</v>
      </c>
      <c r="K187" s="21">
        <f t="shared" si="42"/>
        <v>0</v>
      </c>
      <c r="L187" s="22">
        <f t="shared" si="43"/>
        <v>0</v>
      </c>
      <c r="N187" t="str">
        <f t="shared" si="44"/>
        <v>Escludi</v>
      </c>
    </row>
    <row r="188" spans="1:14" ht="15" customHeight="1" thickBot="1" x14ac:dyDescent="0.4">
      <c r="A188" s="19">
        <v>82019</v>
      </c>
      <c r="B188" s="20" t="s">
        <v>10</v>
      </c>
      <c r="C188" s="20" t="s">
        <v>765</v>
      </c>
      <c r="D188" s="20" t="s">
        <v>454</v>
      </c>
      <c r="E188" s="20" t="s">
        <v>766</v>
      </c>
      <c r="F188" s="21">
        <f t="shared" si="38"/>
        <v>0</v>
      </c>
      <c r="G188" s="21">
        <f t="shared" si="39"/>
        <v>0</v>
      </c>
      <c r="H188" s="21">
        <f t="shared" si="37"/>
        <v>0</v>
      </c>
      <c r="I188" s="21">
        <f t="shared" si="40"/>
        <v>0</v>
      </c>
      <c r="J188" s="21">
        <f t="shared" si="41"/>
        <v>0</v>
      </c>
      <c r="K188" s="21">
        <f t="shared" si="42"/>
        <v>0</v>
      </c>
      <c r="L188" s="22">
        <f t="shared" si="43"/>
        <v>0</v>
      </c>
      <c r="N188" t="str">
        <f t="shared" si="44"/>
        <v>Escludi</v>
      </c>
    </row>
    <row r="189" spans="1:14" ht="15" customHeight="1" thickBot="1" x14ac:dyDescent="0.4">
      <c r="A189" s="19">
        <v>82021</v>
      </c>
      <c r="B189" s="20" t="s">
        <v>80</v>
      </c>
      <c r="C189" s="20" t="s">
        <v>767</v>
      </c>
      <c r="D189" s="20" t="s">
        <v>454</v>
      </c>
      <c r="E189" s="20" t="s">
        <v>768</v>
      </c>
      <c r="F189" s="21">
        <f t="shared" si="38"/>
        <v>0</v>
      </c>
      <c r="G189" s="21">
        <f t="shared" si="39"/>
        <v>0</v>
      </c>
      <c r="H189" s="21">
        <f t="shared" si="37"/>
        <v>0</v>
      </c>
      <c r="I189" s="21">
        <f t="shared" si="40"/>
        <v>0</v>
      </c>
      <c r="J189" s="21">
        <f t="shared" si="41"/>
        <v>0</v>
      </c>
      <c r="K189" s="21">
        <f t="shared" si="42"/>
        <v>0</v>
      </c>
      <c r="L189" s="22">
        <f t="shared" si="43"/>
        <v>0</v>
      </c>
      <c r="N189" t="str">
        <f t="shared" si="44"/>
        <v>Escludi</v>
      </c>
    </row>
    <row r="190" spans="1:14" ht="15" customHeight="1" thickBot="1" x14ac:dyDescent="0.4">
      <c r="A190" s="19">
        <v>82021</v>
      </c>
      <c r="B190" s="20" t="s">
        <v>10</v>
      </c>
      <c r="C190" s="20" t="s">
        <v>769</v>
      </c>
      <c r="D190" s="20" t="s">
        <v>454</v>
      </c>
      <c r="E190" s="20" t="s">
        <v>770</v>
      </c>
      <c r="F190" s="21">
        <f t="shared" si="38"/>
        <v>0</v>
      </c>
      <c r="G190" s="21">
        <f t="shared" si="39"/>
        <v>0</v>
      </c>
      <c r="H190" s="21">
        <f t="shared" si="37"/>
        <v>0</v>
      </c>
      <c r="I190" s="21">
        <f t="shared" si="40"/>
        <v>0</v>
      </c>
      <c r="J190" s="21">
        <f t="shared" si="41"/>
        <v>0</v>
      </c>
      <c r="K190" s="21">
        <f t="shared" si="42"/>
        <v>0</v>
      </c>
      <c r="L190" s="22">
        <f t="shared" si="43"/>
        <v>0</v>
      </c>
      <c r="N190" t="str">
        <f t="shared" si="44"/>
        <v>Escludi</v>
      </c>
    </row>
    <row r="191" spans="1:14" ht="15" customHeight="1" thickBot="1" x14ac:dyDescent="0.4">
      <c r="A191" s="19">
        <v>82022</v>
      </c>
      <c r="B191" s="20" t="s">
        <v>48</v>
      </c>
      <c r="C191" s="20" t="s">
        <v>771</v>
      </c>
      <c r="D191" s="20" t="s">
        <v>454</v>
      </c>
      <c r="E191" s="20" t="s">
        <v>772</v>
      </c>
      <c r="F191" s="21">
        <f t="shared" si="38"/>
        <v>0</v>
      </c>
      <c r="G191" s="21">
        <f t="shared" si="39"/>
        <v>0</v>
      </c>
      <c r="H191" s="21">
        <f t="shared" si="37"/>
        <v>0</v>
      </c>
      <c r="I191" s="21">
        <f t="shared" si="40"/>
        <v>0</v>
      </c>
      <c r="J191" s="21">
        <f t="shared" si="41"/>
        <v>0</v>
      </c>
      <c r="K191" s="21">
        <f t="shared" si="42"/>
        <v>0</v>
      </c>
      <c r="L191" s="22">
        <f t="shared" si="43"/>
        <v>0</v>
      </c>
      <c r="N191" t="str">
        <f t="shared" si="44"/>
        <v>Escludi</v>
      </c>
    </row>
    <row r="192" spans="1:14" ht="15" customHeight="1" thickBot="1" x14ac:dyDescent="0.4">
      <c r="A192" s="19">
        <v>82031</v>
      </c>
      <c r="B192" s="20" t="s">
        <v>80</v>
      </c>
      <c r="C192" s="20" t="s">
        <v>773</v>
      </c>
      <c r="D192" s="20" t="s">
        <v>454</v>
      </c>
      <c r="E192" s="20" t="s">
        <v>774</v>
      </c>
      <c r="F192" s="21">
        <f t="shared" si="38"/>
        <v>0</v>
      </c>
      <c r="G192" s="21">
        <f t="shared" si="39"/>
        <v>0</v>
      </c>
      <c r="H192" s="21">
        <f t="shared" si="37"/>
        <v>0</v>
      </c>
      <c r="I192" s="21">
        <f t="shared" si="40"/>
        <v>0</v>
      </c>
      <c r="J192" s="21">
        <f t="shared" si="41"/>
        <v>0</v>
      </c>
      <c r="K192" s="21">
        <f t="shared" si="42"/>
        <v>0</v>
      </c>
      <c r="L192" s="22">
        <f t="shared" si="43"/>
        <v>0</v>
      </c>
      <c r="N192" t="str">
        <f t="shared" si="44"/>
        <v>Escludi</v>
      </c>
    </row>
    <row r="193" spans="1:14" ht="15" customHeight="1" thickBot="1" x14ac:dyDescent="0.4">
      <c r="A193" s="19">
        <v>82031</v>
      </c>
      <c r="B193" s="20" t="s">
        <v>48</v>
      </c>
      <c r="C193" s="20" t="s">
        <v>775</v>
      </c>
      <c r="D193" s="20" t="s">
        <v>454</v>
      </c>
      <c r="E193" s="20" t="s">
        <v>776</v>
      </c>
      <c r="F193" s="21">
        <f t="shared" si="38"/>
        <v>0</v>
      </c>
      <c r="G193" s="21">
        <f t="shared" si="39"/>
        <v>0</v>
      </c>
      <c r="H193" s="21">
        <f t="shared" si="37"/>
        <v>0</v>
      </c>
      <c r="I193" s="21">
        <f t="shared" si="40"/>
        <v>0</v>
      </c>
      <c r="J193" s="21">
        <f t="shared" si="41"/>
        <v>0</v>
      </c>
      <c r="K193" s="21">
        <f t="shared" si="42"/>
        <v>0</v>
      </c>
      <c r="L193" s="22">
        <f t="shared" si="43"/>
        <v>0</v>
      </c>
      <c r="N193" t="str">
        <f t="shared" si="44"/>
        <v>Escludi</v>
      </c>
    </row>
    <row r="194" spans="1:14" ht="15" customHeight="1" thickBot="1" x14ac:dyDescent="0.4">
      <c r="A194" s="19">
        <v>82031</v>
      </c>
      <c r="B194" s="20" t="s">
        <v>10</v>
      </c>
      <c r="C194" s="20" t="s">
        <v>777</v>
      </c>
      <c r="D194" s="20" t="s">
        <v>454</v>
      </c>
      <c r="E194" s="20" t="s">
        <v>778</v>
      </c>
      <c r="F194" s="21">
        <f t="shared" si="38"/>
        <v>0</v>
      </c>
      <c r="G194" s="21">
        <f t="shared" si="39"/>
        <v>0</v>
      </c>
      <c r="H194" s="21">
        <f t="shared" si="37"/>
        <v>0</v>
      </c>
      <c r="I194" s="21">
        <f t="shared" si="40"/>
        <v>0</v>
      </c>
      <c r="J194" s="21">
        <f t="shared" si="41"/>
        <v>0</v>
      </c>
      <c r="K194" s="21">
        <f t="shared" si="42"/>
        <v>0</v>
      </c>
      <c r="L194" s="22">
        <f t="shared" si="43"/>
        <v>0</v>
      </c>
      <c r="N194" t="str">
        <f t="shared" si="44"/>
        <v>Escludi</v>
      </c>
    </row>
    <row r="195" spans="1:14" ht="15" customHeight="1" thickBot="1" x14ac:dyDescent="0.4">
      <c r="A195" s="19">
        <v>82041</v>
      </c>
      <c r="B195" s="20" t="s">
        <v>80</v>
      </c>
      <c r="C195" s="20" t="s">
        <v>779</v>
      </c>
      <c r="D195" s="20" t="s">
        <v>454</v>
      </c>
      <c r="E195" s="20" t="s">
        <v>780</v>
      </c>
      <c r="F195" s="21">
        <f t="shared" si="38"/>
        <v>0</v>
      </c>
      <c r="G195" s="21">
        <f t="shared" si="39"/>
        <v>0</v>
      </c>
      <c r="H195" s="21">
        <f t="shared" si="37"/>
        <v>0</v>
      </c>
      <c r="I195" s="21">
        <f t="shared" si="40"/>
        <v>0</v>
      </c>
      <c r="J195" s="21">
        <f t="shared" si="41"/>
        <v>0</v>
      </c>
      <c r="K195" s="21">
        <f t="shared" si="42"/>
        <v>0</v>
      </c>
      <c r="L195" s="22">
        <f t="shared" si="43"/>
        <v>0</v>
      </c>
      <c r="N195" t="str">
        <f t="shared" si="44"/>
        <v>Escludi</v>
      </c>
    </row>
    <row r="196" spans="1:14" ht="15" customHeight="1" thickBot="1" x14ac:dyDescent="0.4">
      <c r="A196" s="19">
        <v>82041</v>
      </c>
      <c r="B196" s="20" t="s">
        <v>48</v>
      </c>
      <c r="C196" s="20" t="s">
        <v>781</v>
      </c>
      <c r="D196" s="20" t="s">
        <v>454</v>
      </c>
      <c r="E196" s="20" t="s">
        <v>782</v>
      </c>
      <c r="F196" s="21">
        <f t="shared" si="38"/>
        <v>0</v>
      </c>
      <c r="G196" s="21">
        <f t="shared" si="39"/>
        <v>0</v>
      </c>
      <c r="H196" s="21">
        <f t="shared" si="37"/>
        <v>0</v>
      </c>
      <c r="I196" s="21">
        <f t="shared" si="40"/>
        <v>0</v>
      </c>
      <c r="J196" s="21">
        <f t="shared" si="41"/>
        <v>0</v>
      </c>
      <c r="K196" s="21">
        <f t="shared" si="42"/>
        <v>0</v>
      </c>
      <c r="L196" s="22">
        <f t="shared" si="43"/>
        <v>0</v>
      </c>
      <c r="N196" t="str">
        <f t="shared" si="44"/>
        <v>Escludi</v>
      </c>
    </row>
    <row r="197" spans="1:14" ht="15" customHeight="1" thickBot="1" x14ac:dyDescent="0.4">
      <c r="A197" s="19">
        <v>82041</v>
      </c>
      <c r="B197" s="20" t="s">
        <v>10</v>
      </c>
      <c r="C197" s="20" t="s">
        <v>783</v>
      </c>
      <c r="D197" s="20" t="s">
        <v>454</v>
      </c>
      <c r="E197" s="20" t="s">
        <v>784</v>
      </c>
      <c r="F197" s="21">
        <f t="shared" si="38"/>
        <v>0</v>
      </c>
      <c r="G197" s="21">
        <f t="shared" si="39"/>
        <v>0</v>
      </c>
      <c r="H197" s="21">
        <f t="shared" si="37"/>
        <v>0</v>
      </c>
      <c r="I197" s="21">
        <f t="shared" si="40"/>
        <v>0</v>
      </c>
      <c r="J197" s="21">
        <f t="shared" si="41"/>
        <v>0</v>
      </c>
      <c r="K197" s="21">
        <f t="shared" si="42"/>
        <v>0</v>
      </c>
      <c r="L197" s="22">
        <f t="shared" si="43"/>
        <v>0</v>
      </c>
      <c r="N197" t="str">
        <f t="shared" si="44"/>
        <v>Escludi</v>
      </c>
    </row>
    <row r="198" spans="1:14" ht="15" customHeight="1" thickBot="1" x14ac:dyDescent="0.4">
      <c r="A198" s="19">
        <v>83041</v>
      </c>
      <c r="B198" s="20" t="s">
        <v>10</v>
      </c>
      <c r="C198" s="20" t="s">
        <v>785</v>
      </c>
      <c r="D198" s="20" t="s">
        <v>454</v>
      </c>
      <c r="E198" s="20" t="s">
        <v>786</v>
      </c>
      <c r="F198" s="21">
        <f t="shared" si="38"/>
        <v>0</v>
      </c>
      <c r="G198" s="21">
        <f t="shared" si="39"/>
        <v>0</v>
      </c>
      <c r="H198" s="21">
        <f t="shared" si="37"/>
        <v>0</v>
      </c>
      <c r="I198" s="21">
        <f t="shared" si="40"/>
        <v>0</v>
      </c>
      <c r="J198" s="21">
        <f t="shared" si="41"/>
        <v>0</v>
      </c>
      <c r="K198" s="21">
        <f t="shared" si="42"/>
        <v>0</v>
      </c>
      <c r="L198" s="22">
        <f t="shared" si="43"/>
        <v>0</v>
      </c>
      <c r="N198" t="str">
        <f t="shared" si="44"/>
        <v>Escludi</v>
      </c>
    </row>
    <row r="199" spans="1:14" ht="15" customHeight="1" thickBot="1" x14ac:dyDescent="0.4">
      <c r="A199" s="19">
        <v>84011</v>
      </c>
      <c r="B199" s="20" t="s">
        <v>48</v>
      </c>
      <c r="C199" s="20" t="s">
        <v>787</v>
      </c>
      <c r="D199" s="20" t="s">
        <v>454</v>
      </c>
      <c r="E199" s="20" t="s">
        <v>788</v>
      </c>
      <c r="F199" s="21">
        <f t="shared" si="38"/>
        <v>0</v>
      </c>
      <c r="G199" s="21">
        <f t="shared" si="39"/>
        <v>0</v>
      </c>
      <c r="H199" s="21">
        <f t="shared" si="37"/>
        <v>0</v>
      </c>
      <c r="I199" s="21">
        <f t="shared" si="40"/>
        <v>0</v>
      </c>
      <c r="J199" s="21">
        <f t="shared" si="41"/>
        <v>0</v>
      </c>
      <c r="K199" s="21">
        <f t="shared" si="42"/>
        <v>0</v>
      </c>
      <c r="L199" s="22">
        <f t="shared" si="43"/>
        <v>0</v>
      </c>
      <c r="N199" t="str">
        <f t="shared" si="44"/>
        <v>Escludi</v>
      </c>
    </row>
    <row r="200" spans="1:14" ht="15" customHeight="1" thickBot="1" x14ac:dyDescent="0.4">
      <c r="A200" s="19">
        <v>84011</v>
      </c>
      <c r="B200" s="20" t="s">
        <v>10</v>
      </c>
      <c r="C200" s="20" t="s">
        <v>789</v>
      </c>
      <c r="D200" s="20" t="s">
        <v>454</v>
      </c>
      <c r="E200" s="20" t="s">
        <v>790</v>
      </c>
      <c r="F200" s="21">
        <f t="shared" si="38"/>
        <v>0</v>
      </c>
      <c r="G200" s="21">
        <f t="shared" si="39"/>
        <v>0</v>
      </c>
      <c r="H200" s="21">
        <f t="shared" si="37"/>
        <v>0</v>
      </c>
      <c r="I200" s="21">
        <f t="shared" si="40"/>
        <v>0</v>
      </c>
      <c r="J200" s="21">
        <f t="shared" si="41"/>
        <v>0</v>
      </c>
      <c r="K200" s="21">
        <f t="shared" si="42"/>
        <v>0</v>
      </c>
      <c r="L200" s="22">
        <f t="shared" ref="L200:L231" si="45">+G200+F200+H200+I200+J200+K200</f>
        <v>0</v>
      </c>
      <c r="N200" t="str">
        <f t="shared" si="44"/>
        <v>Escludi</v>
      </c>
    </row>
    <row r="201" spans="1:14" ht="15" customHeight="1" thickBot="1" x14ac:dyDescent="0.4">
      <c r="A201" s="19">
        <v>85011</v>
      </c>
      <c r="B201" s="20" t="s">
        <v>48</v>
      </c>
      <c r="C201" s="20" t="s">
        <v>791</v>
      </c>
      <c r="D201" s="20" t="s">
        <v>454</v>
      </c>
      <c r="E201" s="20" t="s">
        <v>792</v>
      </c>
      <c r="F201" s="21">
        <f t="shared" si="38"/>
        <v>0</v>
      </c>
      <c r="G201" s="21">
        <f t="shared" si="39"/>
        <v>0</v>
      </c>
      <c r="H201" s="21">
        <f t="shared" si="37"/>
        <v>0</v>
      </c>
      <c r="I201" s="21">
        <f t="shared" si="40"/>
        <v>0</v>
      </c>
      <c r="J201" s="21">
        <f t="shared" si="41"/>
        <v>0</v>
      </c>
      <c r="K201" s="21">
        <f t="shared" si="42"/>
        <v>0</v>
      </c>
      <c r="L201" s="22">
        <f t="shared" si="45"/>
        <v>0</v>
      </c>
      <c r="N201" t="str">
        <f t="shared" si="44"/>
        <v>Escludi</v>
      </c>
    </row>
    <row r="202" spans="1:14" ht="15" customHeight="1" thickBot="1" x14ac:dyDescent="0.4">
      <c r="A202" s="19">
        <v>85011</v>
      </c>
      <c r="B202" s="20" t="s">
        <v>10</v>
      </c>
      <c r="C202" s="20" t="s">
        <v>793</v>
      </c>
      <c r="D202" s="20" t="s">
        <v>454</v>
      </c>
      <c r="E202" s="20" t="s">
        <v>794</v>
      </c>
      <c r="F202" s="21">
        <f t="shared" si="38"/>
        <v>0</v>
      </c>
      <c r="G202" s="21">
        <f t="shared" si="39"/>
        <v>0</v>
      </c>
      <c r="H202" s="21">
        <f t="shared" ref="H202:H203" si="46">IFERROR(GetAccountRealBaseAmount($H$7,$A202,$B202,$H$5),0)</f>
        <v>0</v>
      </c>
      <c r="I202" s="21">
        <f t="shared" si="40"/>
        <v>0</v>
      </c>
      <c r="J202" s="21">
        <f t="shared" si="41"/>
        <v>0</v>
      </c>
      <c r="K202" s="21">
        <f t="shared" si="42"/>
        <v>0</v>
      </c>
      <c r="L202" s="22">
        <f t="shared" si="45"/>
        <v>0</v>
      </c>
      <c r="N202" t="str">
        <f t="shared" si="44"/>
        <v>Escludi</v>
      </c>
    </row>
    <row r="203" spans="1:14" x14ac:dyDescent="0.35">
      <c r="A203" s="24">
        <v>87019</v>
      </c>
      <c r="B203" s="25" t="s">
        <v>10</v>
      </c>
      <c r="C203" s="25" t="s">
        <v>795</v>
      </c>
      <c r="D203" s="25" t="s">
        <v>454</v>
      </c>
      <c r="E203" s="25" t="s">
        <v>796</v>
      </c>
      <c r="F203" s="26">
        <f t="shared" si="38"/>
        <v>0</v>
      </c>
      <c r="G203" s="26">
        <f t="shared" si="39"/>
        <v>0</v>
      </c>
      <c r="H203" s="21">
        <f t="shared" si="46"/>
        <v>0</v>
      </c>
      <c r="I203" s="26">
        <f t="shared" si="40"/>
        <v>0</v>
      </c>
      <c r="J203" s="21">
        <f t="shared" si="41"/>
        <v>0</v>
      </c>
      <c r="K203" s="21">
        <f t="shared" si="42"/>
        <v>0</v>
      </c>
      <c r="L203" s="22">
        <f t="shared" si="45"/>
        <v>0</v>
      </c>
      <c r="N203" t="str">
        <f t="shared" si="44"/>
        <v>Escludi</v>
      </c>
    </row>
    <row r="204" spans="1:14" x14ac:dyDescent="0.35">
      <c r="F204" s="30"/>
      <c r="G204" s="30"/>
      <c r="H204" s="30"/>
      <c r="I204" s="30"/>
      <c r="J204" s="30"/>
      <c r="K204" s="30"/>
      <c r="L204" s="12"/>
    </row>
    <row r="205" spans="1:14" x14ac:dyDescent="0.35">
      <c r="F205" s="30"/>
      <c r="G205" s="30"/>
      <c r="H205" s="30"/>
      <c r="I205" s="30"/>
      <c r="J205" s="30"/>
      <c r="K205" s="30"/>
      <c r="L205" s="12"/>
    </row>
    <row r="206" spans="1:14" x14ac:dyDescent="0.35">
      <c r="F206" s="30"/>
      <c r="G206" s="30"/>
      <c r="H206" s="30"/>
      <c r="I206" s="30"/>
      <c r="J206" s="30"/>
      <c r="K206" s="30"/>
      <c r="L206" s="12"/>
    </row>
    <row r="207" spans="1:14" x14ac:dyDescent="0.35">
      <c r="F207" s="30"/>
      <c r="G207" s="30"/>
      <c r="H207" s="30"/>
      <c r="I207" s="30"/>
      <c r="J207" s="30"/>
      <c r="K207" s="30"/>
      <c r="L207" s="12"/>
    </row>
    <row r="208" spans="1:14" x14ac:dyDescent="0.35">
      <c r="F208" s="30"/>
      <c r="G208" s="30"/>
      <c r="H208" s="30"/>
      <c r="I208" s="30"/>
      <c r="J208" s="30"/>
      <c r="K208" s="30"/>
      <c r="L208" s="12"/>
    </row>
    <row r="209" spans="6:12" x14ac:dyDescent="0.35">
      <c r="F209" s="30"/>
      <c r="G209" s="30"/>
      <c r="H209" s="30"/>
      <c r="I209" s="30"/>
      <c r="J209" s="30"/>
      <c r="K209" s="30"/>
      <c r="L209" s="12"/>
    </row>
    <row r="210" spans="6:12" x14ac:dyDescent="0.35">
      <c r="F210" s="30"/>
      <c r="G210" s="30"/>
      <c r="H210" s="30"/>
      <c r="I210" s="30"/>
      <c r="J210" s="30"/>
      <c r="K210" s="30"/>
      <c r="L210" s="12"/>
    </row>
    <row r="211" spans="6:12" x14ac:dyDescent="0.35">
      <c r="F211" s="30"/>
      <c r="G211" s="30"/>
      <c r="H211" s="30"/>
      <c r="I211" s="30"/>
      <c r="J211" s="30"/>
      <c r="K211" s="30"/>
      <c r="L211" s="12"/>
    </row>
    <row r="212" spans="6:12" x14ac:dyDescent="0.35">
      <c r="F212" s="30"/>
      <c r="G212" s="30"/>
      <c r="H212" s="30"/>
      <c r="I212" s="30"/>
      <c r="J212" s="30"/>
      <c r="K212" s="30"/>
      <c r="L212" s="12"/>
    </row>
    <row r="213" spans="6:12" x14ac:dyDescent="0.35">
      <c r="F213" s="30"/>
      <c r="G213" s="30"/>
      <c r="H213" s="30"/>
      <c r="I213" s="30"/>
      <c r="J213" s="30"/>
      <c r="K213" s="30"/>
      <c r="L213" s="12"/>
    </row>
    <row r="214" spans="6:12" x14ac:dyDescent="0.35">
      <c r="F214" s="30"/>
      <c r="G214" s="30"/>
      <c r="H214" s="30"/>
      <c r="I214" s="30"/>
      <c r="J214" s="30"/>
      <c r="K214" s="30"/>
      <c r="L214" s="12"/>
    </row>
    <row r="215" spans="6:12" x14ac:dyDescent="0.35">
      <c r="F215" s="30"/>
      <c r="G215" s="30"/>
      <c r="H215" s="30"/>
      <c r="I215" s="30"/>
      <c r="J215" s="30"/>
      <c r="K215" s="30"/>
      <c r="L215" s="12"/>
    </row>
    <row r="216" spans="6:12" x14ac:dyDescent="0.35">
      <c r="F216" s="30"/>
      <c r="G216" s="30"/>
      <c r="H216" s="30"/>
      <c r="I216" s="30"/>
      <c r="J216" s="30"/>
      <c r="K216" s="30"/>
      <c r="L216" s="12"/>
    </row>
    <row r="217" spans="6:12" x14ac:dyDescent="0.35">
      <c r="F217" s="30"/>
      <c r="G217" s="30"/>
      <c r="H217" s="30"/>
      <c r="I217" s="30"/>
      <c r="J217" s="30"/>
      <c r="K217" s="30"/>
      <c r="L217" s="12"/>
    </row>
    <row r="218" spans="6:12" x14ac:dyDescent="0.35">
      <c r="F218" s="30"/>
      <c r="G218" s="30"/>
      <c r="H218" s="30"/>
      <c r="I218" s="30"/>
      <c r="J218" s="30"/>
      <c r="K218" s="30"/>
      <c r="L218" s="12"/>
    </row>
    <row r="219" spans="6:12" x14ac:dyDescent="0.35">
      <c r="F219" s="30"/>
      <c r="G219" s="30"/>
      <c r="H219" s="30"/>
      <c r="I219" s="30"/>
      <c r="J219" s="30"/>
      <c r="K219" s="30"/>
      <c r="L219" s="12"/>
    </row>
    <row r="220" spans="6:12" x14ac:dyDescent="0.35">
      <c r="F220" s="30"/>
      <c r="G220" s="30"/>
      <c r="H220" s="30"/>
      <c r="I220" s="30"/>
      <c r="J220" s="30"/>
      <c r="K220" s="30"/>
      <c r="L220" s="12"/>
    </row>
    <row r="221" spans="6:12" x14ac:dyDescent="0.35">
      <c r="F221" s="30"/>
      <c r="G221" s="30"/>
      <c r="H221" s="30"/>
      <c r="I221" s="30"/>
      <c r="J221" s="30"/>
      <c r="K221" s="30"/>
      <c r="L221" s="12"/>
    </row>
    <row r="222" spans="6:12" x14ac:dyDescent="0.35">
      <c r="F222" s="30"/>
      <c r="G222" s="30"/>
      <c r="H222" s="30"/>
      <c r="I222" s="30"/>
      <c r="J222" s="30"/>
      <c r="K222" s="30"/>
      <c r="L222" s="12"/>
    </row>
    <row r="223" spans="6:12" x14ac:dyDescent="0.35">
      <c r="F223" s="30"/>
      <c r="G223" s="30"/>
      <c r="H223" s="30"/>
      <c r="I223" s="30"/>
      <c r="J223" s="30"/>
      <c r="K223" s="30"/>
      <c r="L223" s="12"/>
    </row>
    <row r="224" spans="6:12" x14ac:dyDescent="0.35">
      <c r="F224" s="30"/>
      <c r="G224" s="30"/>
      <c r="H224" s="30"/>
      <c r="I224" s="30"/>
      <c r="J224" s="30"/>
      <c r="K224" s="30"/>
      <c r="L224" s="12"/>
    </row>
    <row r="225" spans="6:12" x14ac:dyDescent="0.35">
      <c r="F225" s="30"/>
      <c r="G225" s="30"/>
      <c r="H225" s="30"/>
      <c r="I225" s="30"/>
      <c r="J225" s="30"/>
      <c r="K225" s="30"/>
      <c r="L225" s="12"/>
    </row>
    <row r="226" spans="6:12" x14ac:dyDescent="0.35">
      <c r="F226" s="30"/>
      <c r="G226" s="30"/>
      <c r="H226" s="30"/>
      <c r="I226" s="30"/>
      <c r="J226" s="30"/>
      <c r="K226" s="30"/>
      <c r="L226" s="12"/>
    </row>
    <row r="227" spans="6:12" x14ac:dyDescent="0.35">
      <c r="F227" s="30"/>
      <c r="G227" s="30"/>
      <c r="H227" s="30"/>
      <c r="I227" s="30"/>
      <c r="J227" s="30"/>
      <c r="K227" s="30"/>
      <c r="L227" s="12"/>
    </row>
    <row r="228" spans="6:12" x14ac:dyDescent="0.35">
      <c r="F228" s="30"/>
      <c r="G228" s="30"/>
      <c r="H228" s="30"/>
      <c r="I228" s="30"/>
      <c r="J228" s="30"/>
      <c r="K228" s="30"/>
      <c r="L228" s="12"/>
    </row>
    <row r="229" spans="6:12" x14ac:dyDescent="0.35">
      <c r="F229" s="30"/>
      <c r="G229" s="30"/>
      <c r="H229" s="30"/>
      <c r="I229" s="30"/>
      <c r="J229" s="30"/>
      <c r="K229" s="30"/>
      <c r="L229" s="12"/>
    </row>
    <row r="230" spans="6:12" x14ac:dyDescent="0.35">
      <c r="F230" s="30"/>
      <c r="G230" s="30"/>
      <c r="H230" s="30"/>
      <c r="I230" s="30"/>
      <c r="J230" s="30"/>
      <c r="K230" s="30"/>
      <c r="L230" s="12"/>
    </row>
    <row r="231" spans="6:12" x14ac:dyDescent="0.35">
      <c r="F231" s="30"/>
      <c r="G231" s="30"/>
      <c r="H231" s="30"/>
      <c r="I231" s="30"/>
      <c r="J231" s="30"/>
      <c r="K231" s="30"/>
      <c r="L231" s="12"/>
    </row>
    <row r="232" spans="6:12" x14ac:dyDescent="0.35">
      <c r="F232" s="30"/>
      <c r="G232" s="30"/>
      <c r="H232" s="30"/>
      <c r="I232" s="30"/>
      <c r="J232" s="30"/>
      <c r="K232" s="30"/>
      <c r="L232" s="12"/>
    </row>
    <row r="233" spans="6:12" x14ac:dyDescent="0.35">
      <c r="F233" s="30"/>
      <c r="G233" s="30"/>
      <c r="H233" s="30"/>
      <c r="I233" s="30"/>
      <c r="J233" s="30"/>
      <c r="K233" s="30"/>
      <c r="L233" s="12"/>
    </row>
    <row r="234" spans="6:12" x14ac:dyDescent="0.35">
      <c r="F234" s="30"/>
      <c r="G234" s="30"/>
      <c r="H234" s="30"/>
      <c r="I234" s="30"/>
      <c r="J234" s="30"/>
      <c r="K234" s="30"/>
      <c r="L234" s="12"/>
    </row>
    <row r="235" spans="6:12" x14ac:dyDescent="0.35">
      <c r="F235" s="30"/>
      <c r="G235" s="30"/>
      <c r="H235" s="30"/>
      <c r="I235" s="30"/>
      <c r="J235" s="30"/>
      <c r="K235" s="30"/>
      <c r="L235" s="12"/>
    </row>
    <row r="236" spans="6:12" x14ac:dyDescent="0.35">
      <c r="F236" s="30"/>
      <c r="G236" s="30"/>
      <c r="H236" s="30"/>
      <c r="I236" s="30"/>
      <c r="J236" s="30"/>
      <c r="K236" s="30"/>
      <c r="L236" s="12"/>
    </row>
    <row r="237" spans="6:12" x14ac:dyDescent="0.35">
      <c r="F237" s="30"/>
      <c r="G237" s="30"/>
      <c r="H237" s="30"/>
      <c r="I237" s="30"/>
      <c r="J237" s="30"/>
      <c r="K237" s="30"/>
      <c r="L237" s="12"/>
    </row>
    <row r="238" spans="6:12" x14ac:dyDescent="0.35">
      <c r="F238" s="30"/>
      <c r="G238" s="30"/>
      <c r="H238" s="30"/>
      <c r="I238" s="30"/>
      <c r="J238" s="30"/>
      <c r="K238" s="30"/>
      <c r="L238" s="12"/>
    </row>
    <row r="239" spans="6:12" x14ac:dyDescent="0.35">
      <c r="F239" s="30"/>
      <c r="G239" s="30"/>
      <c r="H239" s="30"/>
      <c r="I239" s="30"/>
      <c r="J239" s="30"/>
      <c r="K239" s="30"/>
      <c r="L239" s="12"/>
    </row>
    <row r="240" spans="6:12" x14ac:dyDescent="0.35">
      <c r="F240" s="30"/>
      <c r="G240" s="30"/>
      <c r="H240" s="30"/>
      <c r="I240" s="30"/>
      <c r="J240" s="30"/>
      <c r="K240" s="30"/>
      <c r="L240" s="12"/>
    </row>
    <row r="241" spans="6:12" x14ac:dyDescent="0.35">
      <c r="F241" s="30"/>
      <c r="G241" s="30"/>
      <c r="H241" s="30"/>
      <c r="I241" s="30"/>
      <c r="J241" s="30"/>
      <c r="K241" s="30"/>
      <c r="L241" s="12"/>
    </row>
    <row r="242" spans="6:12" x14ac:dyDescent="0.35">
      <c r="F242" s="30"/>
      <c r="G242" s="30"/>
      <c r="H242" s="30"/>
      <c r="I242" s="30"/>
      <c r="J242" s="30"/>
      <c r="K242" s="30"/>
      <c r="L242" s="12"/>
    </row>
    <row r="243" spans="6:12" x14ac:dyDescent="0.35">
      <c r="F243" s="30"/>
      <c r="G243" s="30"/>
      <c r="H243" s="30"/>
      <c r="I243" s="30"/>
      <c r="J243" s="30"/>
      <c r="K243" s="30"/>
      <c r="L243" s="12"/>
    </row>
    <row r="244" spans="6:12" x14ac:dyDescent="0.35">
      <c r="F244" s="30"/>
      <c r="G244" s="30"/>
      <c r="H244" s="30"/>
      <c r="I244" s="30"/>
      <c r="J244" s="30"/>
      <c r="K244" s="30"/>
      <c r="L244" s="12"/>
    </row>
    <row r="245" spans="6:12" x14ac:dyDescent="0.35">
      <c r="F245" s="30"/>
      <c r="G245" s="30"/>
      <c r="H245" s="30"/>
      <c r="I245" s="30"/>
      <c r="J245" s="30"/>
      <c r="K245" s="30"/>
      <c r="L245" s="12"/>
    </row>
    <row r="246" spans="6:12" x14ac:dyDescent="0.35">
      <c r="F246" s="30"/>
      <c r="G246" s="30"/>
      <c r="H246" s="30"/>
      <c r="I246" s="30"/>
      <c r="J246" s="30"/>
      <c r="K246" s="30"/>
      <c r="L246" s="12"/>
    </row>
    <row r="247" spans="6:12" x14ac:dyDescent="0.35">
      <c r="F247" s="30"/>
      <c r="G247" s="30"/>
      <c r="H247" s="30"/>
      <c r="I247" s="30"/>
      <c r="J247" s="30"/>
      <c r="K247" s="30"/>
      <c r="L247" s="12"/>
    </row>
    <row r="248" spans="6:12" x14ac:dyDescent="0.35">
      <c r="F248" s="30"/>
      <c r="G248" s="30"/>
      <c r="H248" s="30"/>
      <c r="I248" s="30"/>
      <c r="J248" s="30"/>
      <c r="K248" s="30"/>
      <c r="L248" s="12"/>
    </row>
    <row r="249" spans="6:12" x14ac:dyDescent="0.35">
      <c r="F249" s="30"/>
      <c r="G249" s="30"/>
      <c r="H249" s="30"/>
      <c r="I249" s="30"/>
      <c r="J249" s="30"/>
      <c r="K249" s="30"/>
      <c r="L249" s="12"/>
    </row>
    <row r="250" spans="6:12" x14ac:dyDescent="0.35">
      <c r="F250" s="30"/>
      <c r="G250" s="30"/>
      <c r="H250" s="30"/>
      <c r="I250" s="30"/>
      <c r="J250" s="30"/>
      <c r="K250" s="30"/>
      <c r="L250" s="12"/>
    </row>
    <row r="251" spans="6:12" x14ac:dyDescent="0.35">
      <c r="F251" s="30"/>
      <c r="G251" s="30"/>
      <c r="H251" s="30"/>
      <c r="I251" s="30"/>
      <c r="J251" s="30"/>
      <c r="K251" s="30"/>
      <c r="L251" s="12"/>
    </row>
    <row r="252" spans="6:12" x14ac:dyDescent="0.35">
      <c r="F252" s="30"/>
      <c r="G252" s="30"/>
      <c r="H252" s="30"/>
      <c r="I252" s="30"/>
      <c r="J252" s="30"/>
      <c r="K252" s="30"/>
      <c r="L252" s="12"/>
    </row>
    <row r="253" spans="6:12" x14ac:dyDescent="0.35">
      <c r="F253" s="30"/>
      <c r="G253" s="30"/>
      <c r="H253" s="30"/>
      <c r="I253" s="30"/>
      <c r="J253" s="30"/>
      <c r="K253" s="30"/>
      <c r="L253" s="12"/>
    </row>
    <row r="254" spans="6:12" x14ac:dyDescent="0.35">
      <c r="F254" s="30"/>
      <c r="G254" s="30"/>
      <c r="H254" s="30"/>
      <c r="I254" s="30"/>
      <c r="J254" s="30"/>
      <c r="K254" s="30"/>
      <c r="L254" s="12"/>
    </row>
    <row r="255" spans="6:12" x14ac:dyDescent="0.35">
      <c r="F255" s="30"/>
      <c r="G255" s="30"/>
      <c r="H255" s="30"/>
      <c r="I255" s="30"/>
      <c r="J255" s="30"/>
      <c r="K255" s="30"/>
      <c r="L255" s="12"/>
    </row>
    <row r="256" spans="6:12" x14ac:dyDescent="0.35">
      <c r="F256" s="30"/>
      <c r="G256" s="30"/>
      <c r="H256" s="30"/>
      <c r="I256" s="30"/>
      <c r="J256" s="30"/>
      <c r="K256" s="30"/>
      <c r="L256" s="12"/>
    </row>
    <row r="257" spans="6:12" x14ac:dyDescent="0.35">
      <c r="F257" s="30"/>
      <c r="G257" s="30"/>
      <c r="H257" s="30"/>
      <c r="I257" s="30"/>
      <c r="J257" s="30"/>
      <c r="K257" s="30"/>
      <c r="L257" s="12"/>
    </row>
    <row r="258" spans="6:12" x14ac:dyDescent="0.35">
      <c r="F258" s="30"/>
      <c r="G258" s="30"/>
      <c r="H258" s="30"/>
      <c r="I258" s="30"/>
      <c r="J258" s="30"/>
      <c r="K258" s="30"/>
      <c r="L258" s="12"/>
    </row>
    <row r="259" spans="6:12" x14ac:dyDescent="0.35">
      <c r="F259" s="30"/>
      <c r="G259" s="30"/>
      <c r="H259" s="30"/>
      <c r="I259" s="30"/>
      <c r="J259" s="30"/>
      <c r="K259" s="30"/>
      <c r="L259" s="12"/>
    </row>
    <row r="260" spans="6:12" x14ac:dyDescent="0.35">
      <c r="F260" s="30"/>
      <c r="G260" s="30"/>
      <c r="H260" s="30"/>
      <c r="I260" s="30"/>
      <c r="J260" s="30"/>
      <c r="K260" s="30"/>
      <c r="L260" s="12"/>
    </row>
    <row r="261" spans="6:12" x14ac:dyDescent="0.35">
      <c r="F261" s="30"/>
      <c r="G261" s="30"/>
      <c r="H261" s="30"/>
      <c r="I261" s="30"/>
      <c r="J261" s="30"/>
      <c r="K261" s="30"/>
      <c r="L261" s="12"/>
    </row>
  </sheetData>
  <autoFilter ref="A7:N203" xr:uid="{00000000-0009-0000-0000-000002000000}"/>
  <pageMargins left="0.25" right="0.25" top="0.75" bottom="0.75" header="0.3" footer="0.3"/>
  <pageSetup paperSize="9" scale="71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Setup</vt:lpstr>
      <vt:lpstr>BS</vt:lpstr>
      <vt:lpstr>P&amp;L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Laurent Barontini</cp:lastModifiedBy>
  <dcterms:created xsi:type="dcterms:W3CDTF">2026-05-28T19:22:46Z</dcterms:created>
  <dcterms:modified xsi:type="dcterms:W3CDTF">2026-06-02T17:08:47Z</dcterms:modified>
</cp:coreProperties>
</file>